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10" tabRatio="675" activeTab="3"/>
  </bookViews>
  <sheets>
    <sheet name="RECEITA 2011" sheetId="1" r:id="rId1"/>
    <sheet name="RECEITA 2012" sheetId="2" r:id="rId2"/>
    <sheet name="RECEITA 2013" sheetId="3" r:id="rId3"/>
    <sheet name="RECEITA 2014" sheetId="4" r:id="rId4"/>
    <sheet name="RECEITA 2015" sheetId="5" r:id="rId5"/>
    <sheet name="EMPRESAS INADIMPLENTES" sheetId="6" r:id="rId6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>Chico</author>
  </authors>
  <commentList>
    <comment ref="D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E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F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J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N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O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</commentList>
</comments>
</file>

<file path=xl/comments3.xml><?xml version="1.0" encoding="utf-8"?>
<comments xmlns="http://schemas.openxmlformats.org/spreadsheetml/2006/main">
  <authors>
    <author>JB</author>
    <author>Chico</author>
  </authors>
  <commentList>
    <comment ref="B16" authorId="0">
      <text>
        <r>
          <rPr>
            <b/>
            <sz val="8"/>
            <rFont val="Tahoma"/>
            <family val="2"/>
          </rPr>
          <t xml:space="preserve">A Irga comprometeu-se em quitar a dívida nos dias:
- 06/10 $ 19.098,65
- 16/10 $ 19.098,65
- 26/10 $ 19.098,65
</t>
        </r>
      </text>
    </comment>
    <comment ref="B20" authorId="0">
      <text>
        <r>
          <rPr>
            <b/>
            <sz val="8"/>
            <rFont val="Tahoma"/>
            <family val="2"/>
          </rPr>
          <t>Vai pagar dia 18 de setembro</t>
        </r>
      </text>
    </comment>
    <comment ref="E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F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G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H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I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J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K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L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M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L2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21.10.13
Katiane: pgto em 25.10.13</t>
        </r>
      </text>
    </comment>
    <comment ref="M2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21.10.13
Katiane: pgto em 25.10.13</t>
        </r>
      </text>
    </comment>
    <comment ref="K3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PAGTO PREVISTO PARA 22/10/13. NÃO FOI. ENV EMAIL PARA DEFINIR NOVA DATA</t>
        </r>
      </text>
    </comment>
    <comment ref="M3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Pagto sem previsão
</t>
        </r>
      </text>
    </comment>
    <comment ref="N2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12.11.13
E.mail p Ricardo e Katiane cobrando definição.</t>
        </r>
      </text>
    </comment>
    <comment ref="N40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</t>
        </r>
      </text>
    </comment>
    <comment ref="K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Pgto previsto p 20.11.
</t>
        </r>
      </text>
    </comment>
    <comment ref="N16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21.10.13: Paulo Almeida: 40.000,00 o dia 25.10</t>
        </r>
      </text>
    </comment>
    <comment ref="O2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Wendel: pagto previsto 28.11 das 4 contribuições</t>
        </r>
      </text>
    </comment>
    <comment ref="O3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Pagto sem previsão
</t>
        </r>
      </text>
    </comment>
    <comment ref="O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
</t>
        </r>
      </text>
    </comment>
    <comment ref="O16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Paulo Almeida: Pagto sem previsão.</t>
        </r>
      </text>
    </comment>
    <comment ref="P16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Paulo Almeida: Pagto sem previsão.</t>
        </r>
      </text>
    </comment>
    <comment ref="P2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</t>
        </r>
      </text>
    </comment>
    <comment ref="P34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</t>
        </r>
      </text>
    </comment>
    <comment ref="P40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</t>
        </r>
      </text>
    </comment>
    <comment ref="P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SEM PREVISÃO 
</t>
        </r>
      </text>
    </comment>
    <comment ref="Q3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Desde out/13: 
R$ 1.474,00 dívida em 36 parcelas  e Contr. Associativa  R$ 1526,00. com desconto.</t>
        </r>
      </text>
    </comment>
  </commentList>
</comments>
</file>

<file path=xl/comments4.xml><?xml version="1.0" encoding="utf-8"?>
<comments xmlns="http://schemas.openxmlformats.org/spreadsheetml/2006/main">
  <authors>
    <author>JB</author>
    <author>Chico</author>
  </authors>
  <commentList>
    <comment ref="B18" authorId="0">
      <text>
        <r>
          <rPr>
            <b/>
            <sz val="8"/>
            <rFont val="Tahoma"/>
            <family val="2"/>
          </rPr>
          <t xml:space="preserve">A Irga comprometeu-se em quitar a dívida nos dias:
- 06/10 $ 19.098,65
- 16/10 $ 19.098,65
- 26/10 $ 19.098,65
</t>
        </r>
      </text>
    </comment>
    <comment ref="B22" authorId="0">
      <text>
        <r>
          <rPr>
            <b/>
            <sz val="8"/>
            <rFont val="Tahoma"/>
            <family val="2"/>
          </rPr>
          <t>Vai pagar dia 18 de setembro</t>
        </r>
      </text>
    </comment>
    <comment ref="E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B12" authorId="0">
      <text>
        <r>
          <rPr>
            <b/>
            <sz val="8"/>
            <rFont val="Tahoma"/>
            <family val="2"/>
          </rPr>
          <t>JB: Filiada em janeiro de 2014</t>
        </r>
        <r>
          <rPr>
            <sz val="8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F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PRVISÃO DE PAGAMENTO EM 05.03</t>
        </r>
      </text>
    </comment>
    <comment ref="G34" authorId="1">
      <text>
        <r>
          <rPr>
            <b/>
            <sz val="8"/>
            <rFont val="Tahoma"/>
            <family val="2"/>
          </rPr>
          <t>Chico: 26.03.14</t>
        </r>
        <r>
          <rPr>
            <sz val="8"/>
            <rFont val="Tahoma"/>
            <family val="2"/>
          </rPr>
          <t xml:space="preserve">
Empresa (Sandra Oliveira) pediu desfiliação do SINDIPESA </t>
        </r>
      </text>
    </comment>
    <comment ref="G3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>Aguardo retorno Bruno</t>
        </r>
      </text>
    </comment>
    <comment ref="G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G18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Empresa desfiliada ao SINDIPESA.</t>
        </r>
      </text>
    </comment>
    <comment ref="G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H5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PREVISÃO 23.04
Cristina Ligar 28.04</t>
        </r>
      </text>
    </comment>
    <comment ref="H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H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I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I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J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J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K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K3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K5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PREV 25.08</t>
        </r>
      </text>
    </comment>
    <comment ref="K22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28.10</t>
        </r>
      </text>
    </comment>
    <comment ref="L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L18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Chico:
25.08</t>
        </r>
      </text>
    </comment>
    <comment ref="L5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25.08</t>
        </r>
      </text>
    </comment>
    <comment ref="M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M13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23.10 com bianca 24.11</t>
        </r>
      </text>
    </comment>
    <comment ref="M18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06.10.14</t>
        </r>
      </text>
    </comment>
    <comment ref="M5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06.10 Enviado email Thais solicitando negociação</t>
        </r>
      </text>
    </comment>
    <comment ref="M56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Pediu desfiliação</t>
        </r>
      </text>
    </comment>
    <comment ref="N18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25.10</t>
        </r>
      </text>
    </comment>
    <comment ref="N39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04.12</t>
        </r>
      </text>
    </comment>
    <comment ref="N51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21.10 email solicitando nova data</t>
        </r>
      </text>
    </comment>
    <comment ref="M39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04.12</t>
        </r>
      </text>
    </comment>
    <comment ref="N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O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O39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14.11 Ana Cristina a mandao de leide bolto p 20.11 </t>
        </r>
      </text>
    </comment>
    <comment ref="O18" authorId="1">
      <text>
        <r>
          <rPr>
            <b/>
            <sz val="8"/>
            <rFont val="Tahoma"/>
            <family val="0"/>
          </rPr>
          <t>Chico:</t>
        </r>
        <r>
          <rPr>
            <sz val="8"/>
            <rFont val="Tahoma"/>
            <family val="0"/>
          </rPr>
          <t xml:space="preserve">
25.11</t>
        </r>
      </text>
    </comment>
    <comment ref="O51" authorId="1">
      <text>
        <r>
          <rPr>
            <b/>
            <sz val="8"/>
            <rFont val="Tahoma"/>
            <family val="0"/>
          </rPr>
          <t>Chico:</t>
        </r>
        <r>
          <rPr>
            <sz val="8"/>
            <rFont val="Tahoma"/>
            <family val="0"/>
          </rPr>
          <t xml:space="preserve">
25.11</t>
        </r>
      </text>
    </comment>
    <comment ref="P45" authorId="1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</commentList>
</comments>
</file>

<file path=xl/comments5.xml><?xml version="1.0" encoding="utf-8"?>
<comments xmlns="http://schemas.openxmlformats.org/spreadsheetml/2006/main">
  <authors>
    <author>Chico</author>
    <author>JB</author>
  </authors>
  <commentList>
    <comment ref="P7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20.01</t>
        </r>
      </text>
    </comment>
    <comment ref="B12" authorId="1">
      <text>
        <r>
          <rPr>
            <b/>
            <sz val="8"/>
            <rFont val="Tahoma"/>
            <family val="2"/>
          </rPr>
          <t>JB: Filiada em janeiro de 2014</t>
        </r>
        <r>
          <rPr>
            <sz val="8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23.10 com bianca 24.11</t>
        </r>
      </text>
    </comment>
    <comment ref="O13" authorId="0">
      <text>
        <r>
          <rPr>
            <b/>
            <sz val="8"/>
            <rFont val="Tahoma"/>
            <family val="0"/>
          </rPr>
          <t>Chico:</t>
        </r>
        <r>
          <rPr>
            <sz val="8"/>
            <rFont val="Tahoma"/>
            <family val="0"/>
          </rPr>
          <t xml:space="preserve">
25.11</t>
        </r>
      </text>
    </comment>
    <comment ref="B18" authorId="1">
      <text>
        <r>
          <rPr>
            <b/>
            <sz val="8"/>
            <rFont val="Tahoma"/>
            <family val="2"/>
          </rPr>
          <t xml:space="preserve">A Irga comprometeu-se em quitar a dívida nos dias:
- 06/10 $ 19.098,65
- 16/10 $ 19.098,65
- 26/10 $ 19.098,65
</t>
        </r>
      </text>
    </comment>
    <comment ref="G18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Empresa desfiliada ao SINDIPESA.</t>
        </r>
      </text>
    </comment>
    <comment ref="L18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Chico:
25.08</t>
        </r>
      </text>
    </comment>
    <comment ref="M18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06.10.14</t>
        </r>
      </text>
    </comment>
    <comment ref="N18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25.10</t>
        </r>
      </text>
    </comment>
    <comment ref="O18" authorId="0">
      <text>
        <r>
          <rPr>
            <b/>
            <sz val="8"/>
            <rFont val="Tahoma"/>
            <family val="0"/>
          </rPr>
          <t>Chico:</t>
        </r>
        <r>
          <rPr>
            <sz val="8"/>
            <rFont val="Tahoma"/>
            <family val="0"/>
          </rPr>
          <t xml:space="preserve">
25.11</t>
        </r>
      </text>
    </comment>
    <comment ref="B22" authorId="1">
      <text>
        <r>
          <rPr>
            <b/>
            <sz val="8"/>
            <rFont val="Tahoma"/>
            <family val="2"/>
          </rPr>
          <t>Vai pagar dia 18 de setembro</t>
        </r>
      </text>
    </comment>
    <comment ref="K2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28.10</t>
        </r>
      </text>
    </comment>
    <comment ref="G3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>Aguardo retorno Bruno</t>
        </r>
      </text>
    </comment>
    <comment ref="F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PRVISÃO DE PAGAMENTO EM 05.03</t>
        </r>
      </text>
    </comment>
    <comment ref="G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H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I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J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K32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Aguardando resposta de Márcio Funghi.</t>
        </r>
      </text>
    </comment>
    <comment ref="G34" authorId="0">
      <text>
        <r>
          <rPr>
            <b/>
            <sz val="8"/>
            <rFont val="Tahoma"/>
            <family val="2"/>
          </rPr>
          <t>Chico: 26.03.14</t>
        </r>
        <r>
          <rPr>
            <sz val="8"/>
            <rFont val="Tahoma"/>
            <family val="2"/>
          </rPr>
          <t xml:space="preserve">
Empresa (Sandra Oliveira) pediu desfiliação do SINDIPESA </t>
        </r>
      </text>
    </comment>
    <comment ref="M39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04.12</t>
        </r>
      </text>
    </comment>
    <comment ref="N39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04.12</t>
        </r>
      </text>
    </comment>
    <comment ref="O39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14.11 Ana Cristina a mandao de leide bolto p 20.11 </t>
        </r>
      </text>
    </comment>
    <comment ref="E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F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G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H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I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J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K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L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M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N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O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P45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DÍVIDA PARCELADA EM 36X.
R$ 1.526,00 REF CONT SOC
R$ 1.474,00 REF PAR DA DÍVIDA.</t>
        </r>
      </text>
    </comment>
    <comment ref="H5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PREVISÃO 23.04
Cristina Ligar 28.04</t>
        </r>
      </text>
    </comment>
    <comment ref="K5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PREV 25.08</t>
        </r>
      </text>
    </comment>
    <comment ref="L5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25.08</t>
        </r>
      </text>
    </comment>
    <comment ref="M5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06.10 Enviado email Thais solicitando negociação</t>
        </r>
      </text>
    </comment>
    <comment ref="N51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21.10 email solicitando nova data</t>
        </r>
      </text>
    </comment>
    <comment ref="O51" authorId="0">
      <text>
        <r>
          <rPr>
            <b/>
            <sz val="8"/>
            <rFont val="Tahoma"/>
            <family val="0"/>
          </rPr>
          <t>Chico:</t>
        </r>
        <r>
          <rPr>
            <sz val="8"/>
            <rFont val="Tahoma"/>
            <family val="0"/>
          </rPr>
          <t xml:space="preserve">
25.11</t>
        </r>
      </text>
    </comment>
    <comment ref="M56" authorId="0">
      <text>
        <r>
          <rPr>
            <b/>
            <sz val="8"/>
            <rFont val="Tahoma"/>
            <family val="2"/>
          </rPr>
          <t>Chico:</t>
        </r>
        <r>
          <rPr>
            <sz val="8"/>
            <rFont val="Tahoma"/>
            <family val="2"/>
          </rPr>
          <t xml:space="preserve">
Pediu desfiliação</t>
        </r>
      </text>
    </comment>
  </commentList>
</comments>
</file>

<file path=xl/sharedStrings.xml><?xml version="1.0" encoding="utf-8"?>
<sst xmlns="http://schemas.openxmlformats.org/spreadsheetml/2006/main" count="477" uniqueCount="131">
  <si>
    <t>Baccarelli</t>
  </si>
  <si>
    <t>Bastos</t>
  </si>
  <si>
    <t>Brasil Escolta</t>
  </si>
  <si>
    <t>Cruz de Malta</t>
  </si>
  <si>
    <t>Dicanalli</t>
  </si>
  <si>
    <t xml:space="preserve">Fama </t>
  </si>
  <si>
    <t>Guindal</t>
  </si>
  <si>
    <t>Guindastec</t>
  </si>
  <si>
    <t>Irmãos Gaeta</t>
  </si>
  <si>
    <t>IV</t>
  </si>
  <si>
    <t>JB</t>
  </si>
  <si>
    <t>Liebherr</t>
  </si>
  <si>
    <t>Locar</t>
  </si>
  <si>
    <t>Loguint</t>
  </si>
  <si>
    <t>Manitowoc</t>
  </si>
  <si>
    <t>Maxpesa</t>
  </si>
  <si>
    <t>Nebrasco</t>
  </si>
  <si>
    <t>Rimac</t>
  </si>
  <si>
    <t>Saraiva</t>
  </si>
  <si>
    <t>Sivical</t>
  </si>
  <si>
    <t>Superpesa</t>
  </si>
  <si>
    <t>Tomé</t>
  </si>
  <si>
    <t>Transdata</t>
  </si>
  <si>
    <t>Transmagno</t>
  </si>
  <si>
    <t>Transpes</t>
  </si>
  <si>
    <t>Transpesa</t>
  </si>
  <si>
    <t>Transuiça</t>
  </si>
  <si>
    <t>TWA</t>
  </si>
  <si>
    <t>Ultrabate</t>
  </si>
  <si>
    <t>Veronezi</t>
  </si>
  <si>
    <t>JRotaner</t>
  </si>
  <si>
    <t>Megatranz</t>
  </si>
  <si>
    <t>Ibéria BA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</si>
  <si>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</si>
  <si>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</si>
  <si>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</si>
  <si>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</si>
  <si>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</si>
  <si>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</si>
  <si>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</si>
  <si>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</si>
  <si>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</si>
  <si>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</si>
  <si>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</si>
  <si>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</si>
  <si>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ALE HEAVY LIFT</t>
  </si>
  <si>
    <t xml:space="preserve">Santin </t>
  </si>
  <si>
    <t>Iberia SP</t>
  </si>
  <si>
    <t>Transversátil</t>
  </si>
  <si>
    <t>Irga</t>
  </si>
  <si>
    <t>MIB - IRGA</t>
  </si>
  <si>
    <t xml:space="preserve">Flecha </t>
  </si>
  <si>
    <t>TOTAL</t>
  </si>
  <si>
    <t>EMPRESAS</t>
  </si>
  <si>
    <t>Total recebido a título de Imposto Sindical: R$ 101.814,01</t>
  </si>
  <si>
    <t>SITUAÇÃO DAS RECEITAS - 2013</t>
  </si>
  <si>
    <t>CARVALHÃO</t>
  </si>
  <si>
    <t>TTI</t>
  </si>
  <si>
    <t>-</t>
  </si>
  <si>
    <t>DESLIGOU-SE</t>
  </si>
  <si>
    <t>IRGA</t>
  </si>
  <si>
    <t>MIB</t>
  </si>
  <si>
    <t>SUPERPESA</t>
  </si>
  <si>
    <t>SALDO EM ABERTO</t>
  </si>
  <si>
    <t>SITUAÇÃO DAS RECEITAS - 2012</t>
  </si>
  <si>
    <t>SITUAÇÃO DAS RECEITAS - 2011</t>
  </si>
  <si>
    <t>Empresa</t>
  </si>
  <si>
    <t>Flecha de Prata</t>
  </si>
  <si>
    <t>Total recebido a título de Imposto Sindical: R$ 105.759,80</t>
  </si>
  <si>
    <t>Total recebido a título de Imposto Sindical: R$ 103.767,35</t>
  </si>
  <si>
    <t>SAIU</t>
  </si>
  <si>
    <t>PERDOADA</t>
  </si>
  <si>
    <t>Shinozaki</t>
  </si>
  <si>
    <t>SALDO 2012</t>
  </si>
  <si>
    <t>Ômega</t>
  </si>
  <si>
    <t>Caixa</t>
  </si>
  <si>
    <t>HSBC</t>
  </si>
  <si>
    <t xml:space="preserve">Total </t>
  </si>
  <si>
    <t>Saldo disponível em 22/11/2013</t>
  </si>
  <si>
    <t>SITUAÇÃO DAS RECEITAS - 2014</t>
  </si>
  <si>
    <t>SALDO 2013</t>
  </si>
  <si>
    <t>Carvalhão</t>
  </si>
  <si>
    <t>Fagioli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</si>
  <si>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</si>
  <si>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</si>
  <si>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</si>
  <si>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</si>
  <si>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</si>
  <si>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</si>
  <si>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</si>
  <si>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</si>
  <si>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</si>
  <si>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</si>
  <si>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</si>
  <si>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</si>
  <si>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Perdoada</t>
  </si>
  <si>
    <t>Dívida em  janeiro de 2014</t>
  </si>
  <si>
    <t>Dívida reconhecida pela empresa em setembro/13: R$ 57.296,96</t>
  </si>
  <si>
    <t>Proposta da Irga de set/13 para a  dequitação  da dívida e  aceita pelo SINDIPESA: três parcelas de R$ 19.078,00 que deveriam ser pagas a partir de  outubro/13</t>
  </si>
  <si>
    <t>SALDO DEVEDOR DAS EMPRESAS INADIMPLENTES ATÉ JANEIRO DE 2014</t>
  </si>
  <si>
    <t>Relatório MIB</t>
  </si>
  <si>
    <t>Dívida em  fevereiro de 2014</t>
  </si>
  <si>
    <t>Dívida reconhecida pela empresa em fevereiro/14: R$ 3.214,80</t>
  </si>
  <si>
    <t>Pagamento deve ser feito em 15/02/14</t>
  </si>
  <si>
    <t>RELATÓRIO SUPERPESA</t>
  </si>
  <si>
    <t>Dívida reconhecida pela empresa em out/13</t>
  </si>
  <si>
    <t>Contribuição social a partir de nov/13 : R$ 1.526,00</t>
  </si>
  <si>
    <t>Abatimento da dívida: 36 parcelas de R$ 1.474,00 = R$ 53.037,00</t>
  </si>
  <si>
    <t>RELATÓRIO TRANSPESA</t>
  </si>
  <si>
    <t>Dívida da empresa em fev/14</t>
  </si>
  <si>
    <t>Vital Log</t>
  </si>
  <si>
    <t>R$0,00</t>
  </si>
  <si>
    <t>Vertical</t>
  </si>
  <si>
    <t>Darcy Pacheco</t>
  </si>
  <si>
    <t>3 Z Movimentação</t>
  </si>
  <si>
    <t>ETS</t>
  </si>
  <si>
    <t>Zanuto</t>
  </si>
  <si>
    <t>Makro</t>
  </si>
  <si>
    <t>Dívida em abril/14</t>
  </si>
  <si>
    <t>Servi Sá</t>
  </si>
  <si>
    <t>Tatuapé</t>
  </si>
  <si>
    <t>Sistermi</t>
  </si>
  <si>
    <t>Sany</t>
  </si>
  <si>
    <t>Passaúra</t>
  </si>
  <si>
    <t>Luna</t>
  </si>
  <si>
    <t>Nextrans</t>
  </si>
  <si>
    <t>Maxlift</t>
  </si>
  <si>
    <t>Megabiaga</t>
  </si>
  <si>
    <t>Montik</t>
  </si>
  <si>
    <t>Saldo disponível em 17/11/2014</t>
  </si>
  <si>
    <t>SALDO 2014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</si>
</sst>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.5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60"/>
      <name val="Verdana"/>
      <family val="2"/>
    </font>
    <font>
      <sz val="10"/>
      <color indexed="8"/>
      <name val="Verdana"/>
      <family val="2"/>
    </font>
    <font>
      <b/>
      <sz val="12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0"/>
      <color rgb="FFC00000"/>
      <name val="Verdana"/>
      <family val="2"/>
    </font>
    <font>
      <sz val="11"/>
      <color rgb="FF00B050"/>
      <name val="Calibri"/>
      <family val="2"/>
    </font>
    <font>
      <sz val="11"/>
      <color theme="1" tint="0.04998999834060669"/>
      <name val="Calibri"/>
      <family val="2"/>
    </font>
    <font>
      <sz val="10"/>
      <color theme="1"/>
      <name val="Verdana"/>
      <family val="2"/>
    </font>
    <font>
      <b/>
      <sz val="12"/>
      <color rgb="FFC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9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9"/>
      <color rgb="FFC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65" fillId="35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horizontal="center"/>
    </xf>
    <xf numFmtId="2" fontId="65" fillId="35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23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66" fillId="36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left" vertical="center"/>
    </xf>
    <xf numFmtId="0" fontId="68" fillId="37" borderId="10" xfId="0" applyFont="1" applyFill="1" applyBorder="1" applyAlignment="1">
      <alignment horizontal="center"/>
    </xf>
    <xf numFmtId="2" fontId="68" fillId="37" borderId="10" xfId="0" applyNumberFormat="1" applyFont="1" applyFill="1" applyBorder="1" applyAlignment="1">
      <alignment horizontal="right" vertical="center"/>
    </xf>
    <xf numFmtId="2" fontId="68" fillId="37" borderId="10" xfId="0" applyNumberFormat="1" applyFont="1" applyFill="1" applyBorder="1" applyAlignment="1">
      <alignment horizontal="center"/>
    </xf>
    <xf numFmtId="2" fontId="23" fillId="37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69" fillId="36" borderId="10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168" fontId="70" fillId="4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23" fillId="36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/>
    </xf>
    <xf numFmtId="168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 horizontal="center"/>
    </xf>
    <xf numFmtId="0" fontId="71" fillId="33" borderId="0" xfId="0" applyFont="1" applyFill="1" applyAlignment="1">
      <alignment/>
    </xf>
    <xf numFmtId="0" fontId="71" fillId="7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68" fontId="71" fillId="7" borderId="10" xfId="0" applyNumberFormat="1" applyFont="1" applyFill="1" applyBorder="1" applyAlignment="1">
      <alignment horizontal="center" vertical="center"/>
    </xf>
    <xf numFmtId="4" fontId="28" fillId="7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71" fillId="7" borderId="10" xfId="0" applyNumberFormat="1" applyFont="1" applyFill="1" applyBorder="1" applyAlignment="1">
      <alignment horizontal="center" vertical="center"/>
    </xf>
    <xf numFmtId="4" fontId="71" fillId="0" borderId="10" xfId="0" applyNumberFormat="1" applyFont="1" applyFill="1" applyBorder="1" applyAlignment="1">
      <alignment horizontal="center" vertical="center"/>
    </xf>
    <xf numFmtId="4" fontId="72" fillId="34" borderId="10" xfId="0" applyNumberFormat="1" applyFont="1" applyFill="1" applyBorder="1" applyAlignment="1">
      <alignment horizontal="center" vertical="center"/>
    </xf>
    <xf numFmtId="4" fontId="71" fillId="34" borderId="10" xfId="0" applyNumberFormat="1" applyFont="1" applyFill="1" applyBorder="1" applyAlignment="1">
      <alignment horizontal="center" vertical="center"/>
    </xf>
    <xf numFmtId="4" fontId="71" fillId="33" borderId="10" xfId="0" applyNumberFormat="1" applyFont="1" applyFill="1" applyBorder="1" applyAlignment="1">
      <alignment horizontal="center" vertical="center"/>
    </xf>
    <xf numFmtId="4" fontId="72" fillId="7" borderId="1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/>
    </xf>
    <xf numFmtId="168" fontId="75" fillId="4" borderId="10" xfId="0" applyNumberFormat="1" applyFont="1" applyFill="1" applyBorder="1" applyAlignment="1">
      <alignment horizontal="center"/>
    </xf>
    <xf numFmtId="168" fontId="75" fillId="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4" fontId="76" fillId="34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 vertical="center"/>
    </xf>
    <xf numFmtId="4" fontId="77" fillId="33" borderId="10" xfId="0" applyNumberFormat="1" applyFont="1" applyFill="1" applyBorder="1" applyAlignment="1">
      <alignment horizontal="right" vertical="center"/>
    </xf>
    <xf numFmtId="4" fontId="67" fillId="34" borderId="10" xfId="0" applyNumberFormat="1" applyFont="1" applyFill="1" applyBorder="1" applyAlignment="1">
      <alignment horizontal="right" vertical="center"/>
    </xf>
    <xf numFmtId="4" fontId="67" fillId="33" borderId="10" xfId="0" applyNumberFormat="1" applyFont="1" applyFill="1" applyBorder="1" applyAlignment="1">
      <alignment horizontal="right" vertical="center"/>
    </xf>
    <xf numFmtId="4" fontId="35" fillId="33" borderId="10" xfId="0" applyNumberFormat="1" applyFont="1" applyFill="1" applyBorder="1" applyAlignment="1">
      <alignment horizontal="right" vertical="center"/>
    </xf>
    <xf numFmtId="4" fontId="35" fillId="34" borderId="10" xfId="0" applyNumberFormat="1" applyFont="1" applyFill="1" applyBorder="1" applyAlignment="1">
      <alignment horizontal="right" vertical="center"/>
    </xf>
    <xf numFmtId="4" fontId="78" fillId="34" borderId="10" xfId="0" applyNumberFormat="1" applyFont="1" applyFill="1" applyBorder="1" applyAlignment="1">
      <alignment horizontal="right" vertical="center"/>
    </xf>
    <xf numFmtId="4" fontId="78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4" fontId="79" fillId="34" borderId="10" xfId="0" applyNumberFormat="1" applyFont="1" applyFill="1" applyBorder="1" applyAlignment="1">
      <alignment horizontal="right" vertical="center"/>
    </xf>
    <xf numFmtId="4" fontId="79" fillId="33" borderId="10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horizontal="center" vertical="center"/>
    </xf>
    <xf numFmtId="4" fontId="80" fillId="33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68" fillId="2" borderId="10" xfId="0" applyNumberFormat="1" applyFont="1" applyFill="1" applyBorder="1" applyAlignment="1">
      <alignment horizontal="center" vertical="center"/>
    </xf>
    <xf numFmtId="4" fontId="68" fillId="2" borderId="10" xfId="0" applyNumberFormat="1" applyFont="1" applyFill="1" applyBorder="1" applyAlignment="1">
      <alignment horizontal="center" vertical="center"/>
    </xf>
    <xf numFmtId="4" fontId="68" fillId="37" borderId="10" xfId="0" applyNumberFormat="1" applyFont="1" applyFill="1" applyBorder="1" applyAlignment="1">
      <alignment horizontal="center" vertical="center"/>
    </xf>
    <xf numFmtId="168" fontId="81" fillId="10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79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/>
    </xf>
    <xf numFmtId="2" fontId="76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4" fontId="76" fillId="2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4" fontId="23" fillId="2" borderId="10" xfId="0" applyNumberFormat="1" applyFont="1" applyFill="1" applyBorder="1" applyAlignment="1">
      <alignment horizontal="center" vertical="center"/>
    </xf>
    <xf numFmtId="8" fontId="70" fillId="39" borderId="11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2" fontId="79" fillId="0" borderId="10" xfId="0" applyNumberFormat="1" applyFont="1" applyBorder="1" applyAlignment="1">
      <alignment horizontal="left" vertical="center"/>
    </xf>
    <xf numFmtId="4" fontId="79" fillId="0" borderId="10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2" fontId="79" fillId="0" borderId="1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4" fontId="79" fillId="0" borderId="16" xfId="0" applyNumberFormat="1" applyFont="1" applyFill="1" applyBorder="1" applyAlignment="1">
      <alignment horizontal="left" vertical="center"/>
    </xf>
    <xf numFmtId="4" fontId="79" fillId="0" borderId="17" xfId="0" applyNumberFormat="1" applyFont="1" applyFill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4" fontId="64" fillId="0" borderId="10" xfId="0" applyNumberFormat="1" applyFont="1" applyBorder="1" applyAlignment="1">
      <alignment horizontal="left" vertical="center"/>
    </xf>
    <xf numFmtId="4" fontId="35" fillId="0" borderId="16" xfId="0" applyNumberFormat="1" applyFont="1" applyBorder="1" applyAlignment="1">
      <alignment horizontal="left" vertical="center"/>
    </xf>
    <xf numFmtId="4" fontId="79" fillId="0" borderId="16" xfId="0" applyNumberFormat="1" applyFont="1" applyBorder="1" applyAlignment="1">
      <alignment horizontal="left" vertical="center"/>
    </xf>
    <xf numFmtId="4" fontId="35" fillId="0" borderId="10" xfId="0" applyNumberFormat="1" applyFont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4" fontId="79" fillId="0" borderId="20" xfId="0" applyNumberFormat="1" applyFont="1" applyBorder="1" applyAlignment="1">
      <alignment horizontal="left" vertical="center"/>
    </xf>
    <xf numFmtId="4" fontId="79" fillId="0" borderId="17" xfId="0" applyNumberFormat="1" applyFont="1" applyBorder="1" applyAlignment="1">
      <alignment horizontal="left" vertical="center"/>
    </xf>
    <xf numFmtId="168" fontId="42" fillId="4" borderId="10" xfId="0" applyNumberFormat="1" applyFont="1" applyFill="1" applyBorder="1" applyAlignment="1">
      <alignment horizontal="center" vertical="center"/>
    </xf>
    <xf numFmtId="43" fontId="79" fillId="0" borderId="20" xfId="0" applyNumberFormat="1" applyFont="1" applyBorder="1" applyAlignment="1">
      <alignment horizontal="left" vertical="center"/>
    </xf>
    <xf numFmtId="168" fontId="23" fillId="4" borderId="1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85" fillId="0" borderId="10" xfId="0" applyFont="1" applyBorder="1" applyAlignment="1">
      <alignment horizontal="left" vertical="center"/>
    </xf>
    <xf numFmtId="0" fontId="85" fillId="0" borderId="24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86" fillId="0" borderId="22" xfId="0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5" fillId="33" borderId="28" xfId="0" applyFont="1" applyFill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85" fillId="33" borderId="0" xfId="0" applyFont="1" applyFill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85" fillId="0" borderId="2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zoomScale="96" zoomScaleNormal="96" zoomScalePageLayoutView="0" workbookViewId="0" topLeftCell="A1">
      <selection activeCell="P3" sqref="P3"/>
    </sheetView>
  </sheetViews>
  <sheetFormatPr defaultColWidth="9.140625" defaultRowHeight="15"/>
  <cols>
    <col min="1" max="1" width="2.8515625" style="25" customWidth="1"/>
    <col min="2" max="2" width="14.140625" style="25" customWidth="1"/>
    <col min="3" max="3" width="0.9921875" style="26" customWidth="1"/>
    <col min="4" max="4" width="11.7109375" style="26" bestFit="1" customWidth="1"/>
    <col min="5" max="5" width="11.421875" style="26" customWidth="1"/>
    <col min="6" max="15" width="11.7109375" style="26" bestFit="1" customWidth="1"/>
    <col min="16" max="16" width="15.28125" style="25" customWidth="1"/>
    <col min="17" max="25" width="9.140625" style="25" customWidth="1"/>
    <col min="26" max="16384" width="9.140625" style="27" customWidth="1"/>
  </cols>
  <sheetData>
    <row r="1" spans="4:16" ht="15">
      <c r="D1" s="115" t="s">
        <v>65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33"/>
    </row>
    <row r="2" spans="2:16" ht="15">
      <c r="B2" s="28" t="s">
        <v>66</v>
      </c>
      <c r="C2" s="9"/>
      <c r="D2" s="34" t="s">
        <v>33</v>
      </c>
      <c r="E2" s="35" t="s">
        <v>34</v>
      </c>
      <c r="F2" s="34" t="s">
        <v>35</v>
      </c>
      <c r="G2" s="35" t="s">
        <v>36</v>
      </c>
      <c r="H2" s="34" t="s">
        <v>37</v>
      </c>
      <c r="I2" s="35" t="s">
        <v>38</v>
      </c>
      <c r="J2" s="34" t="s">
        <v>39</v>
      </c>
      <c r="K2" s="35" t="s">
        <v>40</v>
      </c>
      <c r="L2" s="34" t="s">
        <v>41</v>
      </c>
      <c r="M2" s="35" t="s">
        <v>42</v>
      </c>
      <c r="N2" s="34" t="s">
        <v>43</v>
      </c>
      <c r="O2" s="35" t="s">
        <v>44</v>
      </c>
      <c r="P2" s="48" t="s">
        <v>63</v>
      </c>
    </row>
    <row r="3" spans="2:16" ht="15">
      <c r="B3" s="12" t="s">
        <v>0</v>
      </c>
      <c r="C3" s="9"/>
      <c r="D3" s="37">
        <v>325.89</v>
      </c>
      <c r="E3" s="38">
        <v>325.89</v>
      </c>
      <c r="F3" s="37">
        <v>325.89</v>
      </c>
      <c r="G3" s="38">
        <v>325.89</v>
      </c>
      <c r="H3" s="37">
        <v>325.89</v>
      </c>
      <c r="I3" s="38">
        <v>325.89</v>
      </c>
      <c r="J3" s="39">
        <v>545</v>
      </c>
      <c r="K3" s="40">
        <v>545</v>
      </c>
      <c r="L3" s="39">
        <v>545</v>
      </c>
      <c r="M3" s="40">
        <v>545</v>
      </c>
      <c r="N3" s="39">
        <v>545</v>
      </c>
      <c r="O3" s="40">
        <v>545</v>
      </c>
      <c r="P3" s="49">
        <f>SUMIF(D3:O3,"&lt;0")</f>
        <v>0</v>
      </c>
    </row>
    <row r="4" spans="2:16" ht="15">
      <c r="B4" s="12" t="s">
        <v>1</v>
      </c>
      <c r="C4" s="5"/>
      <c r="D4" s="37">
        <v>400.61</v>
      </c>
      <c r="E4" s="38">
        <v>400.61</v>
      </c>
      <c r="F4" s="37">
        <v>400.61</v>
      </c>
      <c r="G4" s="38">
        <v>400.61</v>
      </c>
      <c r="H4" s="37">
        <v>400.61</v>
      </c>
      <c r="I4" s="38">
        <v>400.61</v>
      </c>
      <c r="J4" s="39">
        <v>545</v>
      </c>
      <c r="K4" s="40">
        <v>545</v>
      </c>
      <c r="L4" s="39">
        <v>545</v>
      </c>
      <c r="M4" s="40">
        <v>545</v>
      </c>
      <c r="N4" s="39">
        <v>545</v>
      </c>
      <c r="O4" s="40">
        <v>545</v>
      </c>
      <c r="P4" s="49">
        <f aca="true" t="shared" si="0" ref="P4:P31">SUMIF(D4:O4,"&lt;0")</f>
        <v>0</v>
      </c>
    </row>
    <row r="5" spans="2:16" ht="15">
      <c r="B5" s="12" t="s">
        <v>3</v>
      </c>
      <c r="C5" s="5"/>
      <c r="D5" s="37">
        <v>3062.4</v>
      </c>
      <c r="E5" s="37">
        <v>3062.4</v>
      </c>
      <c r="F5" s="37">
        <v>3062.4</v>
      </c>
      <c r="G5" s="37">
        <v>3062.4</v>
      </c>
      <c r="H5" s="37">
        <v>3338.02</v>
      </c>
      <c r="I5" s="38">
        <v>3338.02</v>
      </c>
      <c r="J5" s="39">
        <v>2500</v>
      </c>
      <c r="K5" s="40">
        <v>2500</v>
      </c>
      <c r="L5" s="39">
        <v>2500</v>
      </c>
      <c r="M5" s="40">
        <v>2500</v>
      </c>
      <c r="N5" s="39">
        <v>2500</v>
      </c>
      <c r="O5" s="40">
        <v>2500</v>
      </c>
      <c r="P5" s="49">
        <f t="shared" si="0"/>
        <v>0</v>
      </c>
    </row>
    <row r="6" spans="2:16" ht="15">
      <c r="B6" s="12" t="s">
        <v>4</v>
      </c>
      <c r="C6" s="5"/>
      <c r="D6" s="37">
        <v>325.89</v>
      </c>
      <c r="E6" s="38">
        <v>325.89</v>
      </c>
      <c r="F6" s="37">
        <v>325.89</v>
      </c>
      <c r="G6" s="38">
        <v>325.89</v>
      </c>
      <c r="H6" s="37">
        <v>325.89</v>
      </c>
      <c r="I6" s="38">
        <v>325.89</v>
      </c>
      <c r="J6" s="39">
        <v>545</v>
      </c>
      <c r="K6" s="40">
        <v>545</v>
      </c>
      <c r="L6" s="39">
        <v>545</v>
      </c>
      <c r="M6" s="40">
        <v>545</v>
      </c>
      <c r="N6" s="39">
        <v>545</v>
      </c>
      <c r="O6" s="40">
        <v>545</v>
      </c>
      <c r="P6" s="49">
        <f t="shared" si="0"/>
        <v>0</v>
      </c>
    </row>
    <row r="7" spans="2:16" ht="15">
      <c r="B7" s="29" t="s">
        <v>67</v>
      </c>
      <c r="C7" s="5"/>
      <c r="D7" s="37">
        <v>434.71</v>
      </c>
      <c r="E7" s="38">
        <v>434.71</v>
      </c>
      <c r="F7" s="37">
        <v>434.71</v>
      </c>
      <c r="G7" s="38">
        <v>434.71</v>
      </c>
      <c r="H7" s="37">
        <v>434.71</v>
      </c>
      <c r="I7" s="38">
        <v>434.71</v>
      </c>
      <c r="J7" s="37">
        <v>434.71</v>
      </c>
      <c r="K7" s="38">
        <v>434.71</v>
      </c>
      <c r="L7" s="37">
        <v>434.71</v>
      </c>
      <c r="M7" s="38">
        <v>434.71</v>
      </c>
      <c r="N7" s="37">
        <v>434.71</v>
      </c>
      <c r="O7" s="38">
        <v>434.71</v>
      </c>
      <c r="P7" s="49">
        <f t="shared" si="0"/>
        <v>0</v>
      </c>
    </row>
    <row r="8" spans="2:16" ht="15">
      <c r="B8" s="12" t="s">
        <v>6</v>
      </c>
      <c r="C8" s="5"/>
      <c r="D8" s="37">
        <v>400.61</v>
      </c>
      <c r="E8" s="38">
        <v>400.61</v>
      </c>
      <c r="F8" s="37">
        <v>400.61</v>
      </c>
      <c r="G8" s="38">
        <v>400.61</v>
      </c>
      <c r="H8" s="37">
        <v>400.61</v>
      </c>
      <c r="I8" s="38">
        <v>400.61</v>
      </c>
      <c r="J8" s="39">
        <v>545</v>
      </c>
      <c r="K8" s="40">
        <v>545</v>
      </c>
      <c r="L8" s="39">
        <v>545</v>
      </c>
      <c r="M8" s="40">
        <v>545</v>
      </c>
      <c r="N8" s="39">
        <v>545</v>
      </c>
      <c r="O8" s="40">
        <v>545</v>
      </c>
      <c r="P8" s="49">
        <f t="shared" si="0"/>
        <v>0</v>
      </c>
    </row>
    <row r="9" spans="2:16" ht="15">
      <c r="B9" s="12" t="s">
        <v>7</v>
      </c>
      <c r="C9" s="5"/>
      <c r="D9" s="37">
        <v>616.86</v>
      </c>
      <c r="E9" s="38">
        <v>616.86</v>
      </c>
      <c r="F9" s="37">
        <v>616.86</v>
      </c>
      <c r="G9" s="38">
        <v>616.86</v>
      </c>
      <c r="H9" s="37">
        <v>616.86</v>
      </c>
      <c r="I9" s="38">
        <v>616.86</v>
      </c>
      <c r="J9" s="39">
        <v>545</v>
      </c>
      <c r="K9" s="40">
        <v>545</v>
      </c>
      <c r="L9" s="39">
        <v>545</v>
      </c>
      <c r="M9" s="40">
        <v>545</v>
      </c>
      <c r="N9" s="39">
        <v>545</v>
      </c>
      <c r="O9" s="40">
        <v>545</v>
      </c>
      <c r="P9" s="49">
        <f t="shared" si="0"/>
        <v>0</v>
      </c>
    </row>
    <row r="10" spans="2:16" ht="15">
      <c r="B10" s="12" t="s">
        <v>47</v>
      </c>
      <c r="C10" s="5"/>
      <c r="D10" s="37">
        <v>400.61</v>
      </c>
      <c r="E10" s="38">
        <v>400.61</v>
      </c>
      <c r="F10" s="37">
        <v>400.61</v>
      </c>
      <c r="G10" s="38">
        <v>400.61</v>
      </c>
      <c r="H10" s="37">
        <v>400.61</v>
      </c>
      <c r="I10" s="38">
        <v>400.61</v>
      </c>
      <c r="J10" s="39">
        <v>545</v>
      </c>
      <c r="K10" s="40">
        <v>545</v>
      </c>
      <c r="L10" s="39">
        <v>545</v>
      </c>
      <c r="M10" s="40">
        <v>545</v>
      </c>
      <c r="N10" s="39">
        <v>545</v>
      </c>
      <c r="O10" s="40">
        <v>545</v>
      </c>
      <c r="P10" s="49">
        <f t="shared" si="0"/>
        <v>0</v>
      </c>
    </row>
    <row r="11" spans="2:16" ht="15">
      <c r="B11" s="12" t="s">
        <v>49</v>
      </c>
      <c r="C11" s="5"/>
      <c r="D11" s="41">
        <v>-739.66</v>
      </c>
      <c r="E11" s="41">
        <v>-739.66</v>
      </c>
      <c r="F11" s="41">
        <v>-739.66</v>
      </c>
      <c r="G11" s="41">
        <v>-739.66</v>
      </c>
      <c r="H11" s="41">
        <v>-739.66</v>
      </c>
      <c r="I11" s="41">
        <v>-739.66</v>
      </c>
      <c r="J11" s="41">
        <v>-2500</v>
      </c>
      <c r="K11" s="41">
        <v>-2500</v>
      </c>
      <c r="L11" s="41">
        <v>-2500</v>
      </c>
      <c r="M11" s="41">
        <v>-2500</v>
      </c>
      <c r="N11" s="41">
        <v>-2500</v>
      </c>
      <c r="O11" s="41">
        <v>-2500</v>
      </c>
      <c r="P11" s="49">
        <f t="shared" si="0"/>
        <v>-19437.96</v>
      </c>
    </row>
    <row r="12" spans="2:16" ht="15">
      <c r="B12" s="12" t="s">
        <v>8</v>
      </c>
      <c r="C12" s="5"/>
      <c r="D12" s="37">
        <v>238.32</v>
      </c>
      <c r="E12" s="38">
        <v>238.32</v>
      </c>
      <c r="F12" s="37">
        <v>238.32</v>
      </c>
      <c r="G12" s="38">
        <v>238.32</v>
      </c>
      <c r="H12" s="37">
        <v>238.32</v>
      </c>
      <c r="I12" s="38">
        <v>238.32</v>
      </c>
      <c r="J12" s="39">
        <v>545</v>
      </c>
      <c r="K12" s="40">
        <v>545</v>
      </c>
      <c r="L12" s="39">
        <v>545</v>
      </c>
      <c r="M12" s="40">
        <v>545</v>
      </c>
      <c r="N12" s="39">
        <v>545</v>
      </c>
      <c r="O12" s="40">
        <v>545</v>
      </c>
      <c r="P12" s="49">
        <f>SUMIF(D12:O12,"&lt;0")</f>
        <v>0</v>
      </c>
    </row>
    <row r="13" spans="2:16" ht="15">
      <c r="B13" s="12" t="s">
        <v>9</v>
      </c>
      <c r="C13" s="5"/>
      <c r="D13" s="37">
        <v>924.67</v>
      </c>
      <c r="E13" s="38">
        <v>924.67</v>
      </c>
      <c r="F13" s="37">
        <v>924.67</v>
      </c>
      <c r="G13" s="38">
        <v>924.67</v>
      </c>
      <c r="H13" s="37">
        <v>924.67</v>
      </c>
      <c r="I13" s="38">
        <v>924.67</v>
      </c>
      <c r="J13" s="39">
        <v>1000</v>
      </c>
      <c r="K13" s="40">
        <v>1000</v>
      </c>
      <c r="L13" s="39">
        <v>1000</v>
      </c>
      <c r="M13" s="40">
        <v>1000</v>
      </c>
      <c r="N13" s="39">
        <v>1000</v>
      </c>
      <c r="O13" s="40">
        <v>1000</v>
      </c>
      <c r="P13" s="49">
        <f t="shared" si="0"/>
        <v>0</v>
      </c>
    </row>
    <row r="14" spans="2:16" ht="15">
      <c r="B14" s="12" t="s">
        <v>10</v>
      </c>
      <c r="C14" s="5"/>
      <c r="D14" s="37">
        <v>924.67</v>
      </c>
      <c r="E14" s="38">
        <v>924.67</v>
      </c>
      <c r="F14" s="37">
        <v>924.67</v>
      </c>
      <c r="G14" s="38">
        <v>924.67</v>
      </c>
      <c r="H14" s="37">
        <v>924.67</v>
      </c>
      <c r="I14" s="38">
        <v>924.67</v>
      </c>
      <c r="J14" s="39">
        <v>2500</v>
      </c>
      <c r="K14" s="40">
        <v>2500</v>
      </c>
      <c r="L14" s="39">
        <v>2500</v>
      </c>
      <c r="M14" s="40">
        <v>2500</v>
      </c>
      <c r="N14" s="39">
        <v>2500</v>
      </c>
      <c r="O14" s="40">
        <v>2500</v>
      </c>
      <c r="P14" s="49">
        <f t="shared" si="0"/>
        <v>0</v>
      </c>
    </row>
    <row r="15" spans="2:16" ht="15">
      <c r="B15" s="12" t="s">
        <v>11</v>
      </c>
      <c r="C15" s="5"/>
      <c r="D15" s="37">
        <v>971.65</v>
      </c>
      <c r="E15" s="38">
        <v>971.65</v>
      </c>
      <c r="F15" s="37">
        <v>971.65</v>
      </c>
      <c r="G15" s="38">
        <v>971.65</v>
      </c>
      <c r="H15" s="37">
        <v>971.65</v>
      </c>
      <c r="I15" s="38">
        <v>971.65</v>
      </c>
      <c r="J15" s="39">
        <v>2000</v>
      </c>
      <c r="K15" s="40">
        <v>2000</v>
      </c>
      <c r="L15" s="39">
        <v>2000</v>
      </c>
      <c r="M15" s="40">
        <v>2000</v>
      </c>
      <c r="N15" s="39">
        <v>2000</v>
      </c>
      <c r="O15" s="40">
        <v>2000</v>
      </c>
      <c r="P15" s="49">
        <f t="shared" si="0"/>
        <v>0</v>
      </c>
    </row>
    <row r="16" spans="2:16" ht="15">
      <c r="B16" s="12" t="s">
        <v>12</v>
      </c>
      <c r="C16" s="5"/>
      <c r="D16" s="37">
        <v>3062.4</v>
      </c>
      <c r="E16" s="37">
        <v>3062.4</v>
      </c>
      <c r="F16" s="37">
        <v>3062.4</v>
      </c>
      <c r="G16" s="37">
        <v>3062.4</v>
      </c>
      <c r="H16" s="37">
        <v>3062.4</v>
      </c>
      <c r="I16" s="38">
        <v>3338.02</v>
      </c>
      <c r="J16" s="39">
        <v>2500</v>
      </c>
      <c r="K16" s="40">
        <v>2500</v>
      </c>
      <c r="L16" s="39">
        <v>2500</v>
      </c>
      <c r="M16" s="40">
        <v>2500</v>
      </c>
      <c r="N16" s="39">
        <v>2500</v>
      </c>
      <c r="O16" s="40">
        <v>2500</v>
      </c>
      <c r="P16" s="49">
        <f t="shared" si="0"/>
        <v>0</v>
      </c>
    </row>
    <row r="17" spans="2:16" ht="15">
      <c r="B17" s="12" t="s">
        <v>13</v>
      </c>
      <c r="C17" s="5"/>
      <c r="D17" s="37">
        <v>462.65</v>
      </c>
      <c r="E17" s="38">
        <v>462.65</v>
      </c>
      <c r="F17" s="37">
        <v>462.65</v>
      </c>
      <c r="G17" s="38">
        <v>462.65</v>
      </c>
      <c r="H17" s="37">
        <v>462.65</v>
      </c>
      <c r="I17" s="38">
        <v>462.65</v>
      </c>
      <c r="J17" s="39">
        <v>545</v>
      </c>
      <c r="K17" s="40">
        <v>545</v>
      </c>
      <c r="L17" s="39">
        <v>545</v>
      </c>
      <c r="M17" s="40">
        <v>545</v>
      </c>
      <c r="N17" s="39">
        <v>545</v>
      </c>
      <c r="O17" s="40">
        <v>545</v>
      </c>
      <c r="P17" s="49">
        <f t="shared" si="0"/>
        <v>0</v>
      </c>
    </row>
    <row r="18" spans="2:16" ht="15">
      <c r="B18" s="12" t="s">
        <v>15</v>
      </c>
      <c r="C18" s="5"/>
      <c r="D18" s="37">
        <v>200</v>
      </c>
      <c r="E18" s="38">
        <v>200</v>
      </c>
      <c r="F18" s="37">
        <v>200</v>
      </c>
      <c r="G18" s="38">
        <v>200</v>
      </c>
      <c r="H18" s="37">
        <v>200</v>
      </c>
      <c r="I18" s="38">
        <v>200</v>
      </c>
      <c r="J18" s="39">
        <v>545</v>
      </c>
      <c r="K18" s="40">
        <v>545</v>
      </c>
      <c r="L18" s="39">
        <v>545</v>
      </c>
      <c r="M18" s="40">
        <v>545</v>
      </c>
      <c r="N18" s="39">
        <v>545</v>
      </c>
      <c r="O18" s="40">
        <v>545</v>
      </c>
      <c r="P18" s="49">
        <f t="shared" si="0"/>
        <v>0</v>
      </c>
    </row>
    <row r="19" spans="2:16" ht="15">
      <c r="B19" s="12" t="s">
        <v>50</v>
      </c>
      <c r="C19" s="5"/>
      <c r="D19" s="42">
        <v>801.13</v>
      </c>
      <c r="E19" s="42">
        <v>801.13</v>
      </c>
      <c r="F19" s="42">
        <v>801.13</v>
      </c>
      <c r="G19" s="41">
        <v>-801.13</v>
      </c>
      <c r="H19" s="42">
        <v>801.13</v>
      </c>
      <c r="I19" s="42">
        <v>801.13</v>
      </c>
      <c r="J19" s="42">
        <v>801.13</v>
      </c>
      <c r="K19" s="43">
        <v>1000</v>
      </c>
      <c r="L19" s="43">
        <v>1000</v>
      </c>
      <c r="M19" s="43">
        <v>1000</v>
      </c>
      <c r="N19" s="43">
        <v>1000</v>
      </c>
      <c r="O19" s="43">
        <v>1000</v>
      </c>
      <c r="P19" s="49">
        <f t="shared" si="0"/>
        <v>-801.13</v>
      </c>
    </row>
    <row r="20" spans="2:16" ht="15">
      <c r="B20" s="12" t="s">
        <v>16</v>
      </c>
      <c r="C20" s="5"/>
      <c r="D20" s="37">
        <v>325.89</v>
      </c>
      <c r="E20" s="38">
        <v>325.89</v>
      </c>
      <c r="F20" s="37">
        <v>325.89</v>
      </c>
      <c r="G20" s="38">
        <v>325.89</v>
      </c>
      <c r="H20" s="37">
        <v>325.89</v>
      </c>
      <c r="I20" s="38">
        <v>325.89</v>
      </c>
      <c r="J20" s="39">
        <v>545</v>
      </c>
      <c r="K20" s="40">
        <v>545</v>
      </c>
      <c r="L20" s="39">
        <v>545</v>
      </c>
      <c r="M20" s="40">
        <v>545</v>
      </c>
      <c r="N20" s="39">
        <v>545</v>
      </c>
      <c r="O20" s="40">
        <v>545</v>
      </c>
      <c r="P20" s="49">
        <f>SUMIF(D20:O20,"&lt;0")</f>
        <v>0</v>
      </c>
    </row>
    <row r="21" spans="2:16" ht="15">
      <c r="B21" s="12" t="s">
        <v>18</v>
      </c>
      <c r="C21" s="5"/>
      <c r="D21" s="37">
        <v>350.51</v>
      </c>
      <c r="E21" s="38">
        <v>350.51</v>
      </c>
      <c r="F21" s="37">
        <v>350.51</v>
      </c>
      <c r="G21" s="38">
        <v>350.51</v>
      </c>
      <c r="H21" s="37">
        <v>350.51</v>
      </c>
      <c r="I21" s="38">
        <v>350.51</v>
      </c>
      <c r="J21" s="39">
        <v>2500</v>
      </c>
      <c r="K21" s="40">
        <v>2500</v>
      </c>
      <c r="L21" s="39">
        <v>2500</v>
      </c>
      <c r="M21" s="40">
        <v>2500</v>
      </c>
      <c r="N21" s="39">
        <v>2500</v>
      </c>
      <c r="O21" s="40">
        <v>2500</v>
      </c>
      <c r="P21" s="49">
        <f t="shared" si="0"/>
        <v>0</v>
      </c>
    </row>
    <row r="22" spans="2:16" ht="15">
      <c r="B22" s="12" t="s">
        <v>19</v>
      </c>
      <c r="C22" s="5"/>
      <c r="D22" s="37">
        <v>200</v>
      </c>
      <c r="E22" s="38">
        <v>200</v>
      </c>
      <c r="F22" s="37">
        <v>200</v>
      </c>
      <c r="G22" s="38">
        <v>200</v>
      </c>
      <c r="H22" s="37">
        <v>200</v>
      </c>
      <c r="I22" s="38">
        <v>200</v>
      </c>
      <c r="J22" s="39">
        <v>200</v>
      </c>
      <c r="K22" s="40">
        <v>200</v>
      </c>
      <c r="L22" s="39">
        <v>200</v>
      </c>
      <c r="M22" s="40">
        <v>200</v>
      </c>
      <c r="N22" s="39">
        <v>200</v>
      </c>
      <c r="O22" s="40">
        <v>200</v>
      </c>
      <c r="P22" s="49">
        <f t="shared" si="0"/>
        <v>0</v>
      </c>
    </row>
    <row r="23" spans="2:16" ht="15">
      <c r="B23" s="12" t="s">
        <v>20</v>
      </c>
      <c r="C23" s="5"/>
      <c r="D23" s="37">
        <v>3062.4</v>
      </c>
      <c r="E23" s="37">
        <v>3062.4</v>
      </c>
      <c r="F23" s="37">
        <v>3062.4</v>
      </c>
      <c r="G23" s="44">
        <v>-3062.4</v>
      </c>
      <c r="H23" s="37">
        <v>3062.4</v>
      </c>
      <c r="I23" s="45">
        <v>-3338.02</v>
      </c>
      <c r="J23" s="39">
        <v>2500</v>
      </c>
      <c r="K23" s="45">
        <v>-2500</v>
      </c>
      <c r="L23" s="44">
        <v>-2500</v>
      </c>
      <c r="M23" s="45">
        <v>-2500</v>
      </c>
      <c r="N23" s="44">
        <v>-2500</v>
      </c>
      <c r="O23" s="45">
        <v>-2500</v>
      </c>
      <c r="P23" s="49">
        <f t="shared" si="0"/>
        <v>-18900.42</v>
      </c>
    </row>
    <row r="24" spans="2:16" ht="15">
      <c r="B24" s="12" t="s">
        <v>21</v>
      </c>
      <c r="C24" s="5"/>
      <c r="D24" s="37">
        <v>3062.4</v>
      </c>
      <c r="E24" s="37">
        <v>3062.4</v>
      </c>
      <c r="F24" s="37">
        <v>3062.4</v>
      </c>
      <c r="G24" s="37">
        <v>3062.4</v>
      </c>
      <c r="H24" s="37">
        <v>3062.4</v>
      </c>
      <c r="I24" s="38">
        <v>3338.02</v>
      </c>
      <c r="J24" s="39">
        <v>2500</v>
      </c>
      <c r="K24" s="40">
        <v>2500</v>
      </c>
      <c r="L24" s="39">
        <v>2500</v>
      </c>
      <c r="M24" s="40">
        <v>2500</v>
      </c>
      <c r="N24" s="39">
        <v>2500</v>
      </c>
      <c r="O24" s="40">
        <v>2500</v>
      </c>
      <c r="P24" s="49">
        <f>SUMIF(D24:O24,"&lt;0")</f>
        <v>0</v>
      </c>
    </row>
    <row r="25" spans="2:16" ht="15">
      <c r="B25" s="12" t="s">
        <v>22</v>
      </c>
      <c r="C25" s="5"/>
      <c r="D25" s="37">
        <v>924.67</v>
      </c>
      <c r="E25" s="38">
        <v>924.67</v>
      </c>
      <c r="F25" s="37">
        <v>924.67</v>
      </c>
      <c r="G25" s="38">
        <v>924.67</v>
      </c>
      <c r="H25" s="37">
        <v>924.67</v>
      </c>
      <c r="I25" s="38">
        <v>924.67</v>
      </c>
      <c r="J25" s="39">
        <v>2500</v>
      </c>
      <c r="K25" s="40">
        <v>2500</v>
      </c>
      <c r="L25" s="39">
        <v>2500</v>
      </c>
      <c r="M25" s="40">
        <v>2500</v>
      </c>
      <c r="N25" s="39">
        <v>2500</v>
      </c>
      <c r="O25" s="40">
        <v>2500</v>
      </c>
      <c r="P25" s="49">
        <f t="shared" si="0"/>
        <v>0</v>
      </c>
    </row>
    <row r="26" spans="2:16" ht="15">
      <c r="B26" s="12" t="s">
        <v>23</v>
      </c>
      <c r="C26" s="5"/>
      <c r="D26" s="37">
        <v>234.35</v>
      </c>
      <c r="E26" s="38">
        <v>234.35</v>
      </c>
      <c r="F26" s="37">
        <v>234.35</v>
      </c>
      <c r="G26" s="38">
        <v>234.35</v>
      </c>
      <c r="H26" s="37">
        <v>234.35</v>
      </c>
      <c r="I26" s="38">
        <v>234.35</v>
      </c>
      <c r="J26" s="39">
        <v>545</v>
      </c>
      <c r="K26" s="40">
        <v>545</v>
      </c>
      <c r="L26" s="39">
        <v>545</v>
      </c>
      <c r="M26" s="40">
        <v>545</v>
      </c>
      <c r="N26" s="39">
        <v>545</v>
      </c>
      <c r="O26" s="40">
        <v>545</v>
      </c>
      <c r="P26" s="49">
        <f t="shared" si="0"/>
        <v>0</v>
      </c>
    </row>
    <row r="27" spans="2:16" ht="15">
      <c r="B27" s="12" t="s">
        <v>25</v>
      </c>
      <c r="C27" s="5"/>
      <c r="D27" s="44">
        <v>-2611.6</v>
      </c>
      <c r="E27" s="44">
        <v>-2611.6</v>
      </c>
      <c r="F27" s="37">
        <v>2611.6</v>
      </c>
      <c r="G27" s="37">
        <v>2611.6</v>
      </c>
      <c r="H27" s="37">
        <v>2611.6</v>
      </c>
      <c r="I27" s="44">
        <v>-2611.6</v>
      </c>
      <c r="J27" s="39">
        <v>2500</v>
      </c>
      <c r="K27" s="40">
        <v>2500</v>
      </c>
      <c r="L27" s="44">
        <v>-2500</v>
      </c>
      <c r="M27" s="45">
        <v>-2500</v>
      </c>
      <c r="N27" s="44">
        <v>-2500</v>
      </c>
      <c r="O27" s="45">
        <v>-2500</v>
      </c>
      <c r="P27" s="49">
        <f t="shared" si="0"/>
        <v>-17834.8</v>
      </c>
    </row>
    <row r="28" spans="2:16" ht="15">
      <c r="B28" s="12" t="s">
        <v>26</v>
      </c>
      <c r="C28" s="5"/>
      <c r="D28" s="46"/>
      <c r="E28" s="47"/>
      <c r="F28" s="46"/>
      <c r="G28" s="47"/>
      <c r="H28" s="46"/>
      <c r="I28" s="47"/>
      <c r="J28" s="39"/>
      <c r="K28" s="40"/>
      <c r="L28" s="39">
        <v>1000</v>
      </c>
      <c r="M28" s="40">
        <v>1000</v>
      </c>
      <c r="N28" s="39">
        <v>1000</v>
      </c>
      <c r="O28" s="40">
        <v>1000</v>
      </c>
      <c r="P28" s="49">
        <f>SUMIF(D28:O28,"&lt;0")</f>
        <v>0</v>
      </c>
    </row>
    <row r="29" spans="2:16" ht="15">
      <c r="B29" s="12" t="s">
        <v>27</v>
      </c>
      <c r="C29" s="5"/>
      <c r="D29" s="37">
        <v>200</v>
      </c>
      <c r="E29" s="38">
        <v>200</v>
      </c>
      <c r="F29" s="37">
        <v>200</v>
      </c>
      <c r="G29" s="38">
        <v>200</v>
      </c>
      <c r="H29" s="37">
        <v>200</v>
      </c>
      <c r="I29" s="38">
        <v>200</v>
      </c>
      <c r="J29" s="39">
        <v>545</v>
      </c>
      <c r="K29" s="40">
        <v>545</v>
      </c>
      <c r="L29" s="39">
        <v>545</v>
      </c>
      <c r="M29" s="40">
        <v>545</v>
      </c>
      <c r="N29" s="39">
        <v>545</v>
      </c>
      <c r="O29" s="40">
        <v>545</v>
      </c>
      <c r="P29" s="49">
        <f t="shared" si="0"/>
        <v>0</v>
      </c>
    </row>
    <row r="30" spans="2:16" ht="15">
      <c r="B30" s="12" t="s">
        <v>28</v>
      </c>
      <c r="C30" s="5"/>
      <c r="D30" s="37">
        <v>109</v>
      </c>
      <c r="E30" s="38">
        <v>109</v>
      </c>
      <c r="F30" s="37">
        <v>109</v>
      </c>
      <c r="G30" s="38">
        <v>109</v>
      </c>
      <c r="H30" s="37">
        <v>109</v>
      </c>
      <c r="I30" s="38">
        <v>109</v>
      </c>
      <c r="J30" s="39">
        <v>150</v>
      </c>
      <c r="K30" s="40">
        <v>150</v>
      </c>
      <c r="L30" s="39">
        <v>150</v>
      </c>
      <c r="M30" s="40">
        <v>150</v>
      </c>
      <c r="N30" s="39">
        <v>150</v>
      </c>
      <c r="O30" s="40">
        <v>150</v>
      </c>
      <c r="P30" s="49">
        <f t="shared" si="0"/>
        <v>0</v>
      </c>
    </row>
    <row r="31" spans="2:16" ht="15">
      <c r="B31" s="12" t="s">
        <v>29</v>
      </c>
      <c r="C31" s="10"/>
      <c r="D31" s="37">
        <v>200</v>
      </c>
      <c r="E31" s="38">
        <v>200</v>
      </c>
      <c r="F31" s="37">
        <v>200</v>
      </c>
      <c r="G31" s="38">
        <v>200</v>
      </c>
      <c r="H31" s="37">
        <v>200</v>
      </c>
      <c r="I31" s="38">
        <v>200</v>
      </c>
      <c r="J31" s="37">
        <v>200</v>
      </c>
      <c r="K31" s="38">
        <v>200</v>
      </c>
      <c r="L31" s="37">
        <v>200</v>
      </c>
      <c r="M31" s="38">
        <v>200</v>
      </c>
      <c r="N31" s="37">
        <v>200</v>
      </c>
      <c r="O31" s="38">
        <v>200</v>
      </c>
      <c r="P31" s="49">
        <f t="shared" si="0"/>
        <v>0</v>
      </c>
    </row>
    <row r="32" spans="2:16" ht="15">
      <c r="B32" s="12" t="s">
        <v>52</v>
      </c>
      <c r="C32" s="30"/>
      <c r="D32" s="36">
        <f>SUMIF(D3:D31,"&gt;0")</f>
        <v>22222.289999999997</v>
      </c>
      <c r="E32" s="36">
        <f aca="true" t="shared" si="1" ref="E32:O32">SUMIF(E4:E31,"&gt;0")</f>
        <v>21896.399999999994</v>
      </c>
      <c r="F32" s="36">
        <f t="shared" si="1"/>
        <v>24507.999999999993</v>
      </c>
      <c r="G32" s="36">
        <f t="shared" si="1"/>
        <v>20644.469999999994</v>
      </c>
      <c r="H32" s="36">
        <f t="shared" si="1"/>
        <v>24783.619999999995</v>
      </c>
      <c r="I32" s="36">
        <f t="shared" si="1"/>
        <v>19660.859999999993</v>
      </c>
      <c r="J32" s="36">
        <f t="shared" si="1"/>
        <v>30780.839999999997</v>
      </c>
      <c r="K32" s="36">
        <f t="shared" si="1"/>
        <v>28479.71</v>
      </c>
      <c r="L32" s="36">
        <f t="shared" si="1"/>
        <v>26979.71</v>
      </c>
      <c r="M32" s="36">
        <f t="shared" si="1"/>
        <v>26979.71</v>
      </c>
      <c r="N32" s="36">
        <f t="shared" si="1"/>
        <v>26979.71</v>
      </c>
      <c r="O32" s="36">
        <f t="shared" si="1"/>
        <v>26979.71</v>
      </c>
      <c r="P32" s="50">
        <f>SUM(P3:P31)</f>
        <v>-56974.31</v>
      </c>
    </row>
    <row r="33" ht="15">
      <c r="H33" s="32"/>
    </row>
    <row r="34" spans="2:7" ht="15">
      <c r="B34" s="8" t="s">
        <v>68</v>
      </c>
      <c r="C34" s="25"/>
      <c r="D34" s="25"/>
      <c r="E34" s="25"/>
      <c r="F34" s="25"/>
      <c r="G34" s="25"/>
    </row>
  </sheetData>
  <sheetProtection/>
  <mergeCells count="1">
    <mergeCell ref="D1:O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2.7109375" style="2" customWidth="1"/>
    <col min="2" max="2" width="14.421875" style="2" customWidth="1"/>
    <col min="3" max="3" width="1.7109375" style="6" customWidth="1"/>
    <col min="4" max="6" width="9.140625" style="6" bestFit="1" customWidth="1"/>
    <col min="7" max="15" width="10.8515625" style="6" bestFit="1" customWidth="1"/>
    <col min="16" max="16" width="15.421875" style="2" bestFit="1" customWidth="1"/>
    <col min="17" max="26" width="9.140625" style="2" customWidth="1"/>
  </cols>
  <sheetData>
    <row r="1" spans="1:26" s="1" customFormat="1" ht="18.75">
      <c r="A1" s="2"/>
      <c r="B1" s="2"/>
      <c r="C1" s="6"/>
      <c r="D1" s="116" t="s">
        <v>64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8.25" customHeight="1">
      <c r="A2" s="2"/>
      <c r="B2" s="2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" customFormat="1" ht="15">
      <c r="A3" s="2"/>
      <c r="B3" s="11" t="s">
        <v>53</v>
      </c>
      <c r="C3" s="9"/>
      <c r="D3" s="4" t="s">
        <v>33</v>
      </c>
      <c r="E3" s="3" t="s">
        <v>34</v>
      </c>
      <c r="F3" s="4" t="s">
        <v>35</v>
      </c>
      <c r="G3" s="3" t="s">
        <v>36</v>
      </c>
      <c r="H3" s="4" t="s">
        <v>37</v>
      </c>
      <c r="I3" s="3" t="s">
        <v>38</v>
      </c>
      <c r="J3" s="4" t="s">
        <v>39</v>
      </c>
      <c r="K3" s="3" t="s">
        <v>40</v>
      </c>
      <c r="L3" s="4" t="s">
        <v>41</v>
      </c>
      <c r="M3" s="3" t="s">
        <v>42</v>
      </c>
      <c r="N3" s="4" t="s">
        <v>43</v>
      </c>
      <c r="O3" s="3" t="s">
        <v>44</v>
      </c>
      <c r="P3" s="67" t="s">
        <v>63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2:16" ht="15.75">
      <c r="B4" s="12" t="s">
        <v>0</v>
      </c>
      <c r="C4" s="5"/>
      <c r="D4" s="51">
        <v>545</v>
      </c>
      <c r="E4" s="52">
        <v>545</v>
      </c>
      <c r="F4" s="51">
        <v>545</v>
      </c>
      <c r="G4" s="52">
        <v>545</v>
      </c>
      <c r="H4" s="51">
        <v>545</v>
      </c>
      <c r="I4" s="52">
        <v>545</v>
      </c>
      <c r="J4" s="51">
        <v>545</v>
      </c>
      <c r="K4" s="52">
        <v>545</v>
      </c>
      <c r="L4" s="51">
        <v>545</v>
      </c>
      <c r="M4" s="52">
        <v>545</v>
      </c>
      <c r="N4" s="51">
        <v>545</v>
      </c>
      <c r="O4" s="52">
        <v>545</v>
      </c>
      <c r="P4" s="73">
        <f>SUMIF(D4:O4,"&lt;0")</f>
        <v>0</v>
      </c>
    </row>
    <row r="5" spans="2:16" ht="15.75">
      <c r="B5" s="12" t="s">
        <v>1</v>
      </c>
      <c r="C5" s="5"/>
      <c r="D5" s="51">
        <v>545</v>
      </c>
      <c r="E5" s="52">
        <v>545</v>
      </c>
      <c r="F5" s="51">
        <v>545</v>
      </c>
      <c r="G5" s="52">
        <v>545</v>
      </c>
      <c r="H5" s="51">
        <v>545</v>
      </c>
      <c r="I5" s="52">
        <v>545</v>
      </c>
      <c r="J5" s="51">
        <v>545</v>
      </c>
      <c r="K5" s="52">
        <v>545</v>
      </c>
      <c r="L5" s="51">
        <v>545</v>
      </c>
      <c r="M5" s="52">
        <v>545</v>
      </c>
      <c r="N5" s="51">
        <v>545</v>
      </c>
      <c r="O5" s="52">
        <v>545</v>
      </c>
      <c r="P5" s="73">
        <f aca="true" t="shared" si="0" ref="P5:P41">SUMIF(D5:O5,"&lt;0")</f>
        <v>0</v>
      </c>
    </row>
    <row r="6" spans="2:16" ht="15.75">
      <c r="B6" s="12" t="s">
        <v>2</v>
      </c>
      <c r="C6" s="5"/>
      <c r="D6" s="51">
        <v>150</v>
      </c>
      <c r="E6" s="52">
        <v>150</v>
      </c>
      <c r="F6" s="51">
        <v>150</v>
      </c>
      <c r="G6" s="52">
        <v>150</v>
      </c>
      <c r="H6" s="51">
        <v>150</v>
      </c>
      <c r="I6" s="52">
        <v>150</v>
      </c>
      <c r="J6" s="51">
        <v>150</v>
      </c>
      <c r="K6" s="52">
        <v>150</v>
      </c>
      <c r="L6" s="51">
        <v>150</v>
      </c>
      <c r="M6" s="52">
        <v>150</v>
      </c>
      <c r="N6" s="51">
        <v>150</v>
      </c>
      <c r="O6" s="52">
        <v>150</v>
      </c>
      <c r="P6" s="73">
        <f t="shared" si="0"/>
        <v>0</v>
      </c>
    </row>
    <row r="7" spans="2:16" ht="15.75">
      <c r="B7" s="12" t="s">
        <v>3</v>
      </c>
      <c r="C7" s="5"/>
      <c r="D7" s="51">
        <v>2500</v>
      </c>
      <c r="E7" s="52">
        <v>2500</v>
      </c>
      <c r="F7" s="51">
        <v>2500</v>
      </c>
      <c r="G7" s="52">
        <v>2500</v>
      </c>
      <c r="H7" s="51">
        <v>2500</v>
      </c>
      <c r="I7" s="52">
        <v>2500</v>
      </c>
      <c r="J7" s="51">
        <v>2500</v>
      </c>
      <c r="K7" s="52">
        <v>2500</v>
      </c>
      <c r="L7" s="51">
        <v>2500</v>
      </c>
      <c r="M7" s="52">
        <v>2500</v>
      </c>
      <c r="N7" s="51">
        <v>2500</v>
      </c>
      <c r="O7" s="52">
        <v>2500</v>
      </c>
      <c r="P7" s="73">
        <f t="shared" si="0"/>
        <v>0</v>
      </c>
    </row>
    <row r="8" spans="2:16" ht="15.75">
      <c r="B8" s="12" t="s">
        <v>4</v>
      </c>
      <c r="C8" s="5"/>
      <c r="D8" s="51">
        <v>545</v>
      </c>
      <c r="E8" s="52">
        <v>545</v>
      </c>
      <c r="F8" s="51">
        <v>545</v>
      </c>
      <c r="G8" s="52">
        <v>545</v>
      </c>
      <c r="H8" s="51">
        <v>545</v>
      </c>
      <c r="I8" s="52">
        <v>545</v>
      </c>
      <c r="J8" s="51">
        <v>545</v>
      </c>
      <c r="K8" s="52">
        <v>545</v>
      </c>
      <c r="L8" s="51">
        <v>545</v>
      </c>
      <c r="M8" s="52">
        <v>545</v>
      </c>
      <c r="N8" s="51">
        <v>545</v>
      </c>
      <c r="O8" s="52">
        <v>545</v>
      </c>
      <c r="P8" s="73">
        <f t="shared" si="0"/>
        <v>0</v>
      </c>
    </row>
    <row r="9" spans="2:16" ht="15.75">
      <c r="B9" s="13" t="s">
        <v>5</v>
      </c>
      <c r="C9" s="5"/>
      <c r="D9" s="52">
        <v>545</v>
      </c>
      <c r="E9" s="52">
        <v>545</v>
      </c>
      <c r="F9" s="52">
        <v>545</v>
      </c>
      <c r="G9" s="52">
        <v>545</v>
      </c>
      <c r="H9" s="51">
        <v>545</v>
      </c>
      <c r="I9" s="52">
        <v>545</v>
      </c>
      <c r="J9" s="51">
        <v>545</v>
      </c>
      <c r="K9" s="52">
        <v>545</v>
      </c>
      <c r="L9" s="51">
        <v>545</v>
      </c>
      <c r="M9" s="52">
        <v>545</v>
      </c>
      <c r="N9" s="51">
        <v>545</v>
      </c>
      <c r="O9" s="52">
        <v>545</v>
      </c>
      <c r="P9" s="73">
        <f t="shared" si="0"/>
        <v>0</v>
      </c>
    </row>
    <row r="10" spans="1:26" s="1" customFormat="1" ht="15.75">
      <c r="A10" s="2"/>
      <c r="B10" s="14" t="s">
        <v>51</v>
      </c>
      <c r="C10" s="5"/>
      <c r="D10" s="54">
        <v>2500</v>
      </c>
      <c r="E10" s="55">
        <v>2500</v>
      </c>
      <c r="F10" s="54">
        <v>2500</v>
      </c>
      <c r="G10" s="56" t="s">
        <v>59</v>
      </c>
      <c r="H10" s="56" t="s">
        <v>59</v>
      </c>
      <c r="I10" s="56" t="s">
        <v>59</v>
      </c>
      <c r="J10" s="56" t="s">
        <v>59</v>
      </c>
      <c r="K10" s="56" t="s">
        <v>59</v>
      </c>
      <c r="L10" s="56" t="s">
        <v>59</v>
      </c>
      <c r="M10" s="56" t="s">
        <v>59</v>
      </c>
      <c r="N10" s="56" t="s">
        <v>59</v>
      </c>
      <c r="O10" s="56" t="s">
        <v>59</v>
      </c>
      <c r="P10" s="73">
        <f>SUMIF(D10:O10,"&lt;0")</f>
        <v>0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16" ht="15.75">
      <c r="B11" s="12" t="s">
        <v>6</v>
      </c>
      <c r="C11" s="5"/>
      <c r="D11" s="51">
        <v>545</v>
      </c>
      <c r="E11" s="52">
        <v>545</v>
      </c>
      <c r="F11" s="51">
        <v>545</v>
      </c>
      <c r="G11" s="52">
        <v>545</v>
      </c>
      <c r="H11" s="51">
        <v>545</v>
      </c>
      <c r="I11" s="52">
        <v>545</v>
      </c>
      <c r="J11" s="51">
        <v>545</v>
      </c>
      <c r="K11" s="52">
        <v>545</v>
      </c>
      <c r="L11" s="51">
        <v>545</v>
      </c>
      <c r="M11" s="52">
        <v>545</v>
      </c>
      <c r="N11" s="51">
        <v>545</v>
      </c>
      <c r="O11" s="52">
        <v>545</v>
      </c>
      <c r="P11" s="73">
        <f t="shared" si="0"/>
        <v>0</v>
      </c>
    </row>
    <row r="12" spans="2:16" ht="15.75">
      <c r="B12" s="12" t="s">
        <v>7</v>
      </c>
      <c r="C12" s="5"/>
      <c r="D12" s="51">
        <v>545</v>
      </c>
      <c r="E12" s="52">
        <v>545</v>
      </c>
      <c r="F12" s="51">
        <v>545</v>
      </c>
      <c r="G12" s="52">
        <v>545</v>
      </c>
      <c r="H12" s="51">
        <v>545</v>
      </c>
      <c r="I12" s="52">
        <v>545</v>
      </c>
      <c r="J12" s="51">
        <v>545</v>
      </c>
      <c r="K12" s="52">
        <v>545</v>
      </c>
      <c r="L12" s="51">
        <v>545</v>
      </c>
      <c r="M12" s="52">
        <v>545</v>
      </c>
      <c r="N12" s="51">
        <v>545</v>
      </c>
      <c r="O12" s="52">
        <v>545</v>
      </c>
      <c r="P12" s="73">
        <f t="shared" si="0"/>
        <v>0</v>
      </c>
    </row>
    <row r="13" spans="1:26" s="1" customFormat="1" ht="15.75">
      <c r="A13" s="2"/>
      <c r="B13" s="12" t="s">
        <v>47</v>
      </c>
      <c r="C13" s="5"/>
      <c r="D13" s="51">
        <v>545</v>
      </c>
      <c r="E13" s="52">
        <v>545</v>
      </c>
      <c r="F13" s="51">
        <v>545</v>
      </c>
      <c r="G13" s="52">
        <v>545</v>
      </c>
      <c r="H13" s="51">
        <v>545</v>
      </c>
      <c r="I13" s="52">
        <v>545</v>
      </c>
      <c r="J13" s="51">
        <v>545</v>
      </c>
      <c r="K13" s="52">
        <v>545</v>
      </c>
      <c r="L13" s="51">
        <v>545</v>
      </c>
      <c r="M13" s="52">
        <v>545</v>
      </c>
      <c r="N13" s="51">
        <v>545</v>
      </c>
      <c r="O13" s="52">
        <v>545</v>
      </c>
      <c r="P13" s="73">
        <f t="shared" si="0"/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1" customFormat="1" ht="15.75">
      <c r="A14" s="2"/>
      <c r="B14" s="12" t="s">
        <v>49</v>
      </c>
      <c r="C14" s="5"/>
      <c r="D14" s="53">
        <v>-2500</v>
      </c>
      <c r="E14" s="53">
        <v>-2500</v>
      </c>
      <c r="F14" s="53">
        <v>-2500</v>
      </c>
      <c r="G14" s="53">
        <v>-2500</v>
      </c>
      <c r="H14" s="53" t="s">
        <v>71</v>
      </c>
      <c r="I14" s="53" t="s">
        <v>71</v>
      </c>
      <c r="J14" s="53" t="s">
        <v>71</v>
      </c>
      <c r="K14" s="53" t="s">
        <v>71</v>
      </c>
      <c r="L14" s="53" t="s">
        <v>71</v>
      </c>
      <c r="M14" s="53" t="s">
        <v>71</v>
      </c>
      <c r="N14" s="53">
        <v>-2500</v>
      </c>
      <c r="O14" s="53">
        <v>-2500</v>
      </c>
      <c r="P14" s="73">
        <f t="shared" si="0"/>
        <v>-15000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16" ht="15.75">
      <c r="B15" s="12" t="s">
        <v>8</v>
      </c>
      <c r="C15" s="5"/>
      <c r="D15" s="51">
        <v>545</v>
      </c>
      <c r="E15" s="52">
        <v>545</v>
      </c>
      <c r="F15" s="51">
        <v>545</v>
      </c>
      <c r="G15" s="52">
        <v>545</v>
      </c>
      <c r="H15" s="51">
        <v>545</v>
      </c>
      <c r="I15" s="52">
        <v>545</v>
      </c>
      <c r="J15" s="51">
        <v>545</v>
      </c>
      <c r="K15" s="52">
        <v>545</v>
      </c>
      <c r="L15" s="51">
        <v>545</v>
      </c>
      <c r="M15" s="52">
        <v>545</v>
      </c>
      <c r="N15" s="51">
        <v>545</v>
      </c>
      <c r="O15" s="52">
        <v>545</v>
      </c>
      <c r="P15" s="73">
        <f>SUMIF(D15:O15,"&lt;0")</f>
        <v>0</v>
      </c>
    </row>
    <row r="16" spans="2:16" ht="15.75">
      <c r="B16" s="12" t="s">
        <v>9</v>
      </c>
      <c r="C16" s="5"/>
      <c r="D16" s="51">
        <v>1000</v>
      </c>
      <c r="E16" s="52">
        <v>1000</v>
      </c>
      <c r="F16" s="51">
        <v>1000</v>
      </c>
      <c r="G16" s="52">
        <v>1000</v>
      </c>
      <c r="H16" s="51">
        <v>1000</v>
      </c>
      <c r="I16" s="52">
        <v>1000</v>
      </c>
      <c r="J16" s="51">
        <v>1000</v>
      </c>
      <c r="K16" s="52">
        <v>1000</v>
      </c>
      <c r="L16" s="51">
        <v>1000</v>
      </c>
      <c r="M16" s="52">
        <v>1000</v>
      </c>
      <c r="N16" s="51">
        <v>1000</v>
      </c>
      <c r="O16" s="52">
        <v>1000</v>
      </c>
      <c r="P16" s="73">
        <f t="shared" si="0"/>
        <v>0</v>
      </c>
    </row>
    <row r="17" spans="2:16" ht="15.75">
      <c r="B17" s="12" t="s">
        <v>10</v>
      </c>
      <c r="C17" s="5"/>
      <c r="D17" s="51">
        <v>2500</v>
      </c>
      <c r="E17" s="52">
        <v>2500</v>
      </c>
      <c r="F17" s="51">
        <v>2500</v>
      </c>
      <c r="G17" s="52">
        <v>2500</v>
      </c>
      <c r="H17" s="51">
        <v>2500</v>
      </c>
      <c r="I17" s="52">
        <v>2500</v>
      </c>
      <c r="J17" s="51">
        <v>2500</v>
      </c>
      <c r="K17" s="52">
        <v>2500</v>
      </c>
      <c r="L17" s="51">
        <v>2500</v>
      </c>
      <c r="M17" s="52">
        <v>2500</v>
      </c>
      <c r="N17" s="51">
        <v>2500</v>
      </c>
      <c r="O17" s="52">
        <v>2500</v>
      </c>
      <c r="P17" s="73">
        <f t="shared" si="0"/>
        <v>0</v>
      </c>
    </row>
    <row r="18" spans="1:26" s="1" customFormat="1" ht="15.75">
      <c r="A18" s="2"/>
      <c r="B18" s="15" t="s">
        <v>30</v>
      </c>
      <c r="C18" s="5"/>
      <c r="D18" s="57"/>
      <c r="E18" s="58"/>
      <c r="F18" s="57"/>
      <c r="G18" s="58"/>
      <c r="H18" s="57"/>
      <c r="I18" s="58"/>
      <c r="J18" s="57"/>
      <c r="K18" s="58"/>
      <c r="L18" s="57"/>
      <c r="M18" s="59">
        <v>545</v>
      </c>
      <c r="N18" s="60">
        <v>545</v>
      </c>
      <c r="O18" s="59">
        <v>545</v>
      </c>
      <c r="P18" s="73">
        <f t="shared" si="0"/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16" ht="15.75">
      <c r="B19" s="12" t="s">
        <v>11</v>
      </c>
      <c r="C19" s="5"/>
      <c r="D19" s="51">
        <v>2000</v>
      </c>
      <c r="E19" s="52">
        <v>2000</v>
      </c>
      <c r="F19" s="51">
        <v>2000</v>
      </c>
      <c r="G19" s="52">
        <v>2000</v>
      </c>
      <c r="H19" s="51">
        <v>2000</v>
      </c>
      <c r="I19" s="52">
        <v>2000</v>
      </c>
      <c r="J19" s="51">
        <v>2000</v>
      </c>
      <c r="K19" s="52">
        <v>2000</v>
      </c>
      <c r="L19" s="51">
        <v>2000</v>
      </c>
      <c r="M19" s="52">
        <v>2000</v>
      </c>
      <c r="N19" s="51">
        <v>2000</v>
      </c>
      <c r="O19" s="52">
        <v>2000</v>
      </c>
      <c r="P19" s="73">
        <f t="shared" si="0"/>
        <v>0</v>
      </c>
    </row>
    <row r="20" spans="2:16" ht="15.75">
      <c r="B20" s="12" t="s">
        <v>12</v>
      </c>
      <c r="C20" s="5"/>
      <c r="D20" s="51">
        <v>2500</v>
      </c>
      <c r="E20" s="52">
        <v>2500</v>
      </c>
      <c r="F20" s="51">
        <v>2500</v>
      </c>
      <c r="G20" s="52">
        <v>2500</v>
      </c>
      <c r="H20" s="51">
        <v>2500</v>
      </c>
      <c r="I20" s="52">
        <v>2500</v>
      </c>
      <c r="J20" s="51">
        <v>2500</v>
      </c>
      <c r="K20" s="52">
        <v>2500</v>
      </c>
      <c r="L20" s="51">
        <v>2500</v>
      </c>
      <c r="M20" s="52">
        <v>2500</v>
      </c>
      <c r="N20" s="51">
        <v>2500</v>
      </c>
      <c r="O20" s="52">
        <v>2500</v>
      </c>
      <c r="P20" s="73">
        <f t="shared" si="0"/>
        <v>0</v>
      </c>
    </row>
    <row r="21" spans="2:16" ht="15.75">
      <c r="B21" s="12" t="s">
        <v>13</v>
      </c>
      <c r="C21" s="5"/>
      <c r="D21" s="51">
        <v>545</v>
      </c>
      <c r="E21" s="52">
        <v>545</v>
      </c>
      <c r="F21" s="51">
        <v>545</v>
      </c>
      <c r="G21" s="52">
        <v>545</v>
      </c>
      <c r="H21" s="51">
        <v>545</v>
      </c>
      <c r="I21" s="52">
        <v>545</v>
      </c>
      <c r="J21" s="51">
        <v>545</v>
      </c>
      <c r="K21" s="52">
        <v>545</v>
      </c>
      <c r="L21" s="51">
        <v>545</v>
      </c>
      <c r="M21" s="52">
        <v>545</v>
      </c>
      <c r="N21" s="51">
        <v>545</v>
      </c>
      <c r="O21" s="52">
        <v>545</v>
      </c>
      <c r="P21" s="73">
        <f>SUMIF(D21:O21,"&lt;0")</f>
        <v>0</v>
      </c>
    </row>
    <row r="22" spans="2:16" ht="15.75">
      <c r="B22" s="12" t="s">
        <v>14</v>
      </c>
      <c r="C22" s="5"/>
      <c r="D22" s="57"/>
      <c r="E22" s="55">
        <v>1000</v>
      </c>
      <c r="F22" s="54">
        <v>1000</v>
      </c>
      <c r="G22" s="55">
        <v>1000</v>
      </c>
      <c r="H22" s="54">
        <v>1000</v>
      </c>
      <c r="I22" s="55">
        <v>1000</v>
      </c>
      <c r="J22" s="54">
        <v>1000</v>
      </c>
      <c r="K22" s="55">
        <v>1000</v>
      </c>
      <c r="L22" s="54">
        <v>1000</v>
      </c>
      <c r="M22" s="55">
        <v>1000</v>
      </c>
      <c r="N22" s="54">
        <v>1000</v>
      </c>
      <c r="O22" s="55">
        <v>1000</v>
      </c>
      <c r="P22" s="73">
        <f t="shared" si="0"/>
        <v>0</v>
      </c>
    </row>
    <row r="23" spans="2:16" ht="15.75">
      <c r="B23" s="12" t="s">
        <v>15</v>
      </c>
      <c r="C23" s="5"/>
      <c r="D23" s="54">
        <v>545</v>
      </c>
      <c r="E23" s="54">
        <v>545</v>
      </c>
      <c r="F23" s="54">
        <v>545</v>
      </c>
      <c r="G23" s="54">
        <v>545</v>
      </c>
      <c r="H23" s="54">
        <v>545</v>
      </c>
      <c r="I23" s="54">
        <v>545</v>
      </c>
      <c r="J23" s="54">
        <v>545</v>
      </c>
      <c r="K23" s="55">
        <v>545</v>
      </c>
      <c r="L23" s="54">
        <v>545</v>
      </c>
      <c r="M23" s="55">
        <v>545</v>
      </c>
      <c r="N23" s="55">
        <v>545</v>
      </c>
      <c r="O23" s="55">
        <v>545</v>
      </c>
      <c r="P23" s="73">
        <f t="shared" si="0"/>
        <v>0</v>
      </c>
    </row>
    <row r="24" spans="2:16" ht="15.75">
      <c r="B24" s="12" t="s">
        <v>31</v>
      </c>
      <c r="C24" s="5"/>
      <c r="D24" s="57"/>
      <c r="E24" s="58"/>
      <c r="F24" s="57"/>
      <c r="G24" s="58"/>
      <c r="H24" s="57"/>
      <c r="I24" s="58"/>
      <c r="J24" s="61"/>
      <c r="K24" s="62"/>
      <c r="L24" s="54">
        <v>2500</v>
      </c>
      <c r="M24" s="55">
        <v>2500</v>
      </c>
      <c r="N24" s="54">
        <v>2500</v>
      </c>
      <c r="O24" s="55">
        <v>2500</v>
      </c>
      <c r="P24" s="73">
        <f t="shared" si="0"/>
        <v>0</v>
      </c>
    </row>
    <row r="25" spans="1:26" s="1" customFormat="1" ht="15.75">
      <c r="A25" s="2"/>
      <c r="B25" s="12" t="s">
        <v>50</v>
      </c>
      <c r="C25" s="5"/>
      <c r="D25" s="51">
        <v>1000</v>
      </c>
      <c r="E25" s="52">
        <v>1000</v>
      </c>
      <c r="F25" s="51">
        <v>1000</v>
      </c>
      <c r="G25" s="52">
        <v>1000</v>
      </c>
      <c r="H25" s="68" t="s">
        <v>71</v>
      </c>
      <c r="I25" s="68" t="s">
        <v>71</v>
      </c>
      <c r="J25" s="68" t="s">
        <v>71</v>
      </c>
      <c r="K25" s="68" t="s">
        <v>71</v>
      </c>
      <c r="L25" s="68" t="s">
        <v>71</v>
      </c>
      <c r="M25" s="68" t="s">
        <v>71</v>
      </c>
      <c r="N25" s="68">
        <v>-1000</v>
      </c>
      <c r="O25" s="68">
        <v>-1000</v>
      </c>
      <c r="P25" s="73">
        <f t="shared" si="0"/>
        <v>-2000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6" ht="15.75">
      <c r="B26" s="12" t="s">
        <v>16</v>
      </c>
      <c r="C26" s="5"/>
      <c r="D26" s="51">
        <v>545</v>
      </c>
      <c r="E26" s="52">
        <v>545</v>
      </c>
      <c r="F26" s="51">
        <v>545</v>
      </c>
      <c r="G26" s="52">
        <v>545</v>
      </c>
      <c r="H26" s="51">
        <v>545</v>
      </c>
      <c r="I26" s="52">
        <v>545</v>
      </c>
      <c r="J26" s="51">
        <v>545</v>
      </c>
      <c r="K26" s="52">
        <v>545</v>
      </c>
      <c r="L26" s="51">
        <v>545</v>
      </c>
      <c r="M26" s="52">
        <v>545</v>
      </c>
      <c r="N26" s="51">
        <v>545</v>
      </c>
      <c r="O26" s="52">
        <v>545</v>
      </c>
      <c r="P26" s="73">
        <f>SUMIF(D26:O26,"&lt;0")</f>
        <v>0</v>
      </c>
    </row>
    <row r="27" spans="2:16" ht="15.75">
      <c r="B27" s="12" t="s">
        <v>17</v>
      </c>
      <c r="C27" s="5"/>
      <c r="D27" s="51"/>
      <c r="E27" s="52"/>
      <c r="F27" s="51">
        <v>1000</v>
      </c>
      <c r="G27" s="52">
        <v>1000</v>
      </c>
      <c r="H27" s="51">
        <v>1000</v>
      </c>
      <c r="I27" s="52">
        <v>1000</v>
      </c>
      <c r="J27" s="51">
        <v>1000</v>
      </c>
      <c r="K27" s="52">
        <v>1000</v>
      </c>
      <c r="L27" s="51">
        <v>1000</v>
      </c>
      <c r="M27" s="52">
        <v>1000</v>
      </c>
      <c r="N27" s="51">
        <v>1000</v>
      </c>
      <c r="O27" s="52">
        <v>1000</v>
      </c>
      <c r="P27" s="73">
        <f t="shared" si="0"/>
        <v>0</v>
      </c>
    </row>
    <row r="28" spans="2:16" ht="15.75">
      <c r="B28" s="12" t="s">
        <v>18</v>
      </c>
      <c r="C28" s="5"/>
      <c r="D28" s="51">
        <v>2500</v>
      </c>
      <c r="E28" s="52">
        <v>2500</v>
      </c>
      <c r="F28" s="51">
        <v>2500</v>
      </c>
      <c r="G28" s="52">
        <v>2500</v>
      </c>
      <c r="H28" s="51">
        <v>2500</v>
      </c>
      <c r="I28" s="52">
        <v>2500</v>
      </c>
      <c r="J28" s="51">
        <v>2500</v>
      </c>
      <c r="K28" s="52">
        <v>2500</v>
      </c>
      <c r="L28" s="51">
        <v>2500</v>
      </c>
      <c r="M28" s="63">
        <v>2500</v>
      </c>
      <c r="N28" s="64">
        <v>2500</v>
      </c>
      <c r="O28" s="52">
        <v>2500</v>
      </c>
      <c r="P28" s="73">
        <f t="shared" si="0"/>
        <v>0</v>
      </c>
    </row>
    <row r="29" spans="1:26" s="1" customFormat="1" ht="15.75">
      <c r="A29" s="2"/>
      <c r="B29" s="12" t="s">
        <v>46</v>
      </c>
      <c r="C29" s="5"/>
      <c r="D29" s="57"/>
      <c r="E29" s="58"/>
      <c r="F29" s="57"/>
      <c r="G29" s="58"/>
      <c r="H29" s="57"/>
      <c r="I29" s="58"/>
      <c r="J29" s="57"/>
      <c r="K29" s="58"/>
      <c r="L29" s="61"/>
      <c r="M29" s="62"/>
      <c r="N29" s="54">
        <v>545</v>
      </c>
      <c r="O29" s="55">
        <v>545</v>
      </c>
      <c r="P29" s="73">
        <f t="shared" si="0"/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16" ht="15.75">
      <c r="B30" s="12" t="s">
        <v>19</v>
      </c>
      <c r="C30" s="5"/>
      <c r="D30" s="51">
        <v>200</v>
      </c>
      <c r="E30" s="52">
        <v>200</v>
      </c>
      <c r="F30" s="51">
        <v>200</v>
      </c>
      <c r="G30" s="52">
        <v>200</v>
      </c>
      <c r="H30" s="51">
        <v>200</v>
      </c>
      <c r="I30" s="52">
        <v>200</v>
      </c>
      <c r="J30" s="51">
        <v>200</v>
      </c>
      <c r="K30" s="52">
        <v>200</v>
      </c>
      <c r="L30" s="51">
        <v>200</v>
      </c>
      <c r="M30" s="52">
        <v>200</v>
      </c>
      <c r="N30" s="51">
        <v>200</v>
      </c>
      <c r="O30" s="52">
        <v>200</v>
      </c>
      <c r="P30" s="73">
        <f t="shared" si="0"/>
        <v>0</v>
      </c>
    </row>
    <row r="31" spans="2:16" ht="15.75">
      <c r="B31" s="12" t="s">
        <v>20</v>
      </c>
      <c r="C31" s="5"/>
      <c r="D31" s="65">
        <v>-2500</v>
      </c>
      <c r="E31" s="65">
        <v>-2500</v>
      </c>
      <c r="F31" s="65">
        <v>-2500</v>
      </c>
      <c r="G31" s="59">
        <v>2500</v>
      </c>
      <c r="H31" s="60">
        <v>2500</v>
      </c>
      <c r="I31" s="59">
        <v>2500</v>
      </c>
      <c r="J31" s="65">
        <v>-2500</v>
      </c>
      <c r="K31" s="59">
        <v>2500</v>
      </c>
      <c r="L31" s="60">
        <v>2500</v>
      </c>
      <c r="M31" s="60">
        <v>2500</v>
      </c>
      <c r="N31" s="65">
        <v>-2500</v>
      </c>
      <c r="O31" s="66">
        <v>-2500</v>
      </c>
      <c r="P31" s="73">
        <f t="shared" si="0"/>
        <v>-15000</v>
      </c>
    </row>
    <row r="32" spans="2:16" ht="15.75">
      <c r="B32" s="12" t="s">
        <v>21</v>
      </c>
      <c r="C32" s="5"/>
      <c r="D32" s="51">
        <v>2500</v>
      </c>
      <c r="E32" s="52">
        <v>2500</v>
      </c>
      <c r="F32" s="51">
        <v>2500</v>
      </c>
      <c r="G32" s="52">
        <v>2500</v>
      </c>
      <c r="H32" s="51">
        <v>2500</v>
      </c>
      <c r="I32" s="52">
        <v>2500</v>
      </c>
      <c r="J32" s="51">
        <v>2500</v>
      </c>
      <c r="K32" s="52">
        <v>2500</v>
      </c>
      <c r="L32" s="51">
        <v>2500</v>
      </c>
      <c r="M32" s="52">
        <v>2500</v>
      </c>
      <c r="N32" s="51">
        <v>2500</v>
      </c>
      <c r="O32" s="52">
        <v>2500</v>
      </c>
      <c r="P32" s="73">
        <f>SUMIF(D32:O32,"&lt;0")</f>
        <v>0</v>
      </c>
    </row>
    <row r="33" spans="2:16" ht="15.75">
      <c r="B33" s="12" t="s">
        <v>22</v>
      </c>
      <c r="C33" s="5"/>
      <c r="D33" s="51">
        <v>2500</v>
      </c>
      <c r="E33" s="52">
        <v>2500</v>
      </c>
      <c r="F33" s="51">
        <v>2500</v>
      </c>
      <c r="G33" s="52">
        <v>2500</v>
      </c>
      <c r="H33" s="51">
        <v>2500</v>
      </c>
      <c r="I33" s="52">
        <v>2500</v>
      </c>
      <c r="J33" s="51">
        <v>2500</v>
      </c>
      <c r="K33" s="52">
        <v>2500</v>
      </c>
      <c r="L33" s="51">
        <v>2500</v>
      </c>
      <c r="M33" s="52">
        <v>2500</v>
      </c>
      <c r="N33" s="51">
        <v>2500</v>
      </c>
      <c r="O33" s="52">
        <v>2500</v>
      </c>
      <c r="P33" s="73">
        <f t="shared" si="0"/>
        <v>0</v>
      </c>
    </row>
    <row r="34" spans="2:16" ht="15.75">
      <c r="B34" s="12" t="s">
        <v>23</v>
      </c>
      <c r="C34" s="5"/>
      <c r="D34" s="51">
        <v>545</v>
      </c>
      <c r="E34" s="52">
        <v>545</v>
      </c>
      <c r="F34" s="51">
        <v>545</v>
      </c>
      <c r="G34" s="52">
        <v>545</v>
      </c>
      <c r="H34" s="51">
        <v>545</v>
      </c>
      <c r="I34" s="52">
        <v>545</v>
      </c>
      <c r="J34" s="51">
        <v>545</v>
      </c>
      <c r="K34" s="52">
        <v>545</v>
      </c>
      <c r="L34" s="51">
        <v>545</v>
      </c>
      <c r="M34" s="52">
        <v>545</v>
      </c>
      <c r="N34" s="51">
        <v>545</v>
      </c>
      <c r="O34" s="52">
        <v>545</v>
      </c>
      <c r="P34" s="73">
        <f t="shared" si="0"/>
        <v>0</v>
      </c>
    </row>
    <row r="35" spans="2:16" ht="15.75">
      <c r="B35" s="12" t="s">
        <v>24</v>
      </c>
      <c r="C35" s="5"/>
      <c r="D35" s="51">
        <v>1000</v>
      </c>
      <c r="E35" s="52">
        <v>1000</v>
      </c>
      <c r="F35" s="51">
        <v>1000</v>
      </c>
      <c r="G35" s="52">
        <v>1000</v>
      </c>
      <c r="H35" s="51">
        <v>1000</v>
      </c>
      <c r="I35" s="52">
        <v>1000</v>
      </c>
      <c r="J35" s="51">
        <v>1000</v>
      </c>
      <c r="K35" s="52">
        <v>1000</v>
      </c>
      <c r="L35" s="51">
        <v>1000</v>
      </c>
      <c r="M35" s="52">
        <v>1000</v>
      </c>
      <c r="N35" s="51">
        <v>1000</v>
      </c>
      <c r="O35" s="52">
        <v>1000</v>
      </c>
      <c r="P35" s="73">
        <f t="shared" si="0"/>
        <v>0</v>
      </c>
    </row>
    <row r="36" spans="2:16" ht="15.75">
      <c r="B36" s="12" t="s">
        <v>25</v>
      </c>
      <c r="C36" s="5"/>
      <c r="D36" s="65">
        <v>-2500</v>
      </c>
      <c r="E36" s="65">
        <v>-2500</v>
      </c>
      <c r="F36" s="65">
        <v>-2500</v>
      </c>
      <c r="G36" s="52">
        <v>2500</v>
      </c>
      <c r="H36" s="65">
        <v>-2500</v>
      </c>
      <c r="I36" s="65">
        <v>-2500</v>
      </c>
      <c r="J36" s="65">
        <v>-2500</v>
      </c>
      <c r="K36" s="65">
        <v>-2500</v>
      </c>
      <c r="L36" s="65">
        <v>-2500</v>
      </c>
      <c r="M36" s="65">
        <v>-2500</v>
      </c>
      <c r="N36" s="65">
        <v>-2500</v>
      </c>
      <c r="O36" s="51">
        <v>-2500</v>
      </c>
      <c r="P36" s="73">
        <f t="shared" si="0"/>
        <v>-27500</v>
      </c>
    </row>
    <row r="37" spans="2:16" ht="15.75">
      <c r="B37" s="12" t="s">
        <v>26</v>
      </c>
      <c r="C37" s="5"/>
      <c r="D37" s="51">
        <v>1000</v>
      </c>
      <c r="E37" s="52">
        <v>1000</v>
      </c>
      <c r="F37" s="51">
        <v>1000</v>
      </c>
      <c r="G37" s="52">
        <v>1000</v>
      </c>
      <c r="H37" s="51">
        <v>1000</v>
      </c>
      <c r="I37" s="52">
        <v>1000</v>
      </c>
      <c r="J37" s="51">
        <v>1000</v>
      </c>
      <c r="K37" s="52">
        <v>1000</v>
      </c>
      <c r="L37" s="51">
        <v>1000</v>
      </c>
      <c r="M37" s="52">
        <v>1000</v>
      </c>
      <c r="N37" s="51">
        <v>1000</v>
      </c>
      <c r="O37" s="52">
        <v>1000</v>
      </c>
      <c r="P37" s="73">
        <f>SUMIF(D37:O37,"&lt;0")</f>
        <v>0</v>
      </c>
    </row>
    <row r="38" spans="1:26" s="1" customFormat="1" ht="15.75">
      <c r="A38" s="2"/>
      <c r="B38" s="12" t="s">
        <v>48</v>
      </c>
      <c r="C38" s="5"/>
      <c r="D38" s="57"/>
      <c r="E38" s="58"/>
      <c r="F38" s="57"/>
      <c r="G38" s="55">
        <v>545</v>
      </c>
      <c r="H38" s="54">
        <v>545</v>
      </c>
      <c r="I38" s="55">
        <v>545</v>
      </c>
      <c r="J38" s="54">
        <v>545</v>
      </c>
      <c r="K38" s="55">
        <v>545</v>
      </c>
      <c r="L38" s="54">
        <v>545</v>
      </c>
      <c r="M38" s="55">
        <v>545</v>
      </c>
      <c r="N38" s="54">
        <v>545</v>
      </c>
      <c r="O38" s="55">
        <v>545</v>
      </c>
      <c r="P38" s="73">
        <f t="shared" si="0"/>
        <v>0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16" ht="15.75">
      <c r="B39" s="12" t="s">
        <v>27</v>
      </c>
      <c r="C39" s="5"/>
      <c r="D39" s="51">
        <v>545</v>
      </c>
      <c r="E39" s="52">
        <v>545</v>
      </c>
      <c r="F39" s="51">
        <v>545</v>
      </c>
      <c r="G39" s="52">
        <v>545</v>
      </c>
      <c r="H39" s="51">
        <v>545</v>
      </c>
      <c r="I39" s="52">
        <v>545</v>
      </c>
      <c r="J39" s="51">
        <v>545</v>
      </c>
      <c r="K39" s="52">
        <v>545</v>
      </c>
      <c r="L39" s="51">
        <v>545</v>
      </c>
      <c r="M39" s="52">
        <v>545</v>
      </c>
      <c r="N39" s="51">
        <v>545</v>
      </c>
      <c r="O39" s="52">
        <v>545</v>
      </c>
      <c r="P39" s="73">
        <f t="shared" si="0"/>
        <v>0</v>
      </c>
    </row>
    <row r="40" spans="2:16" ht="15.75">
      <c r="B40" s="12" t="s">
        <v>28</v>
      </c>
      <c r="C40" s="5"/>
      <c r="D40" s="51">
        <v>150</v>
      </c>
      <c r="E40" s="52">
        <v>150</v>
      </c>
      <c r="F40" s="51">
        <v>150</v>
      </c>
      <c r="G40" s="52">
        <v>150</v>
      </c>
      <c r="H40" s="51">
        <v>150</v>
      </c>
      <c r="I40" s="52">
        <v>150</v>
      </c>
      <c r="J40" s="51">
        <v>150</v>
      </c>
      <c r="K40" s="52">
        <v>150</v>
      </c>
      <c r="L40" s="51">
        <v>150</v>
      </c>
      <c r="M40" s="52">
        <v>150</v>
      </c>
      <c r="N40" s="51">
        <v>150</v>
      </c>
      <c r="O40" s="52">
        <v>150</v>
      </c>
      <c r="P40" s="73">
        <f t="shared" si="0"/>
        <v>0</v>
      </c>
    </row>
    <row r="41" spans="2:16" ht="15.75">
      <c r="B41" s="12" t="s">
        <v>29</v>
      </c>
      <c r="C41" s="5"/>
      <c r="D41" s="51">
        <v>200</v>
      </c>
      <c r="E41" s="52">
        <v>200</v>
      </c>
      <c r="F41" s="51">
        <v>200</v>
      </c>
      <c r="G41" s="51">
        <v>200</v>
      </c>
      <c r="H41" s="51">
        <v>200</v>
      </c>
      <c r="I41" s="52">
        <v>200</v>
      </c>
      <c r="J41" s="51">
        <v>200</v>
      </c>
      <c r="K41" s="52">
        <v>200</v>
      </c>
      <c r="L41" s="52">
        <v>200</v>
      </c>
      <c r="M41" s="52">
        <v>200</v>
      </c>
      <c r="N41" s="51">
        <v>200</v>
      </c>
      <c r="O41" s="52">
        <v>200</v>
      </c>
      <c r="P41" s="73">
        <f t="shared" si="0"/>
        <v>0</v>
      </c>
    </row>
    <row r="42" spans="2:16" ht="15.75">
      <c r="B42" s="12" t="s">
        <v>52</v>
      </c>
      <c r="C42" s="10"/>
      <c r="D42" s="64">
        <f aca="true" t="shared" si="1" ref="D42:O42">SUMIF(D4:D41,"&gt;0")</f>
        <v>31285</v>
      </c>
      <c r="E42" s="64">
        <f t="shared" si="1"/>
        <v>32285</v>
      </c>
      <c r="F42" s="64">
        <f t="shared" si="1"/>
        <v>33285</v>
      </c>
      <c r="G42" s="64">
        <f t="shared" si="1"/>
        <v>36330</v>
      </c>
      <c r="H42" s="64">
        <f t="shared" si="1"/>
        <v>32830</v>
      </c>
      <c r="I42" s="64">
        <f t="shared" si="1"/>
        <v>32830</v>
      </c>
      <c r="J42" s="64">
        <f t="shared" si="1"/>
        <v>30330</v>
      </c>
      <c r="K42" s="64">
        <f t="shared" si="1"/>
        <v>32830</v>
      </c>
      <c r="L42" s="64">
        <f t="shared" si="1"/>
        <v>35330</v>
      </c>
      <c r="M42" s="64">
        <f t="shared" si="1"/>
        <v>35875</v>
      </c>
      <c r="N42" s="64">
        <f t="shared" si="1"/>
        <v>33920</v>
      </c>
      <c r="O42" s="64">
        <f t="shared" si="1"/>
        <v>33920</v>
      </c>
      <c r="P42" s="73">
        <f>SUM(P3:P41)</f>
        <v>-59500</v>
      </c>
    </row>
    <row r="43" ht="15">
      <c r="B43" s="8"/>
    </row>
    <row r="44" spans="2:7" ht="15">
      <c r="B44" s="8" t="s">
        <v>69</v>
      </c>
      <c r="C44" s="2"/>
      <c r="D44" s="2"/>
      <c r="E44" s="2"/>
      <c r="F44" s="2"/>
      <c r="G44" s="2"/>
    </row>
  </sheetData>
  <sheetProtection/>
  <mergeCells count="1">
    <mergeCell ref="D1:O1"/>
  </mergeCells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4"/>
  <sheetViews>
    <sheetView zoomScale="80" zoomScaleNormal="80" zoomScalePageLayoutView="0" workbookViewId="0" topLeftCell="A22">
      <selection activeCell="Q27" sqref="Q27"/>
    </sheetView>
  </sheetViews>
  <sheetFormatPr defaultColWidth="9.140625" defaultRowHeight="15"/>
  <cols>
    <col min="1" max="1" width="2.57421875" style="2" customWidth="1"/>
    <col min="2" max="2" width="13.140625" style="2" customWidth="1"/>
    <col min="3" max="3" width="2.28125" style="2" customWidth="1"/>
    <col min="4" max="4" width="11.421875" style="2" customWidth="1"/>
    <col min="5" max="5" width="11.7109375" style="2" bestFit="1" customWidth="1"/>
    <col min="6" max="6" width="10.7109375" style="2" customWidth="1"/>
    <col min="7" max="7" width="10.421875" style="2" customWidth="1"/>
    <col min="8" max="10" width="11.7109375" style="2" customWidth="1"/>
    <col min="11" max="11" width="12.7109375" style="2" bestFit="1" customWidth="1"/>
    <col min="12" max="12" width="11.7109375" style="2" customWidth="1"/>
    <col min="13" max="13" width="13.28125" style="2" customWidth="1"/>
    <col min="14" max="14" width="11.7109375" style="2" customWidth="1"/>
    <col min="15" max="15" width="10.8515625" style="2" customWidth="1"/>
    <col min="16" max="16" width="10.421875" style="2" customWidth="1"/>
    <col min="17" max="17" width="17.7109375" style="2" bestFit="1" customWidth="1"/>
    <col min="18" max="16384" width="9.140625" style="2" customWidth="1"/>
  </cols>
  <sheetData>
    <row r="1" ht="15"/>
    <row r="2" spans="3:16" ht="18.75">
      <c r="C2" s="6"/>
      <c r="D2" s="6"/>
      <c r="E2" s="116" t="s">
        <v>55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3:16" ht="15"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7" ht="16.5" customHeight="1">
      <c r="B4" s="20" t="s">
        <v>53</v>
      </c>
      <c r="C4" s="16"/>
      <c r="D4" s="70" t="s">
        <v>73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41</v>
      </c>
      <c r="N4" s="3" t="s">
        <v>42</v>
      </c>
      <c r="O4" s="3" t="s">
        <v>43</v>
      </c>
      <c r="P4" s="3" t="s">
        <v>44</v>
      </c>
      <c r="Q4" s="23" t="s">
        <v>63</v>
      </c>
    </row>
    <row r="5" spans="2:17" ht="16.5" customHeight="1">
      <c r="B5" s="20" t="s">
        <v>45</v>
      </c>
      <c r="C5" s="17"/>
      <c r="D5" s="71">
        <v>0</v>
      </c>
      <c r="E5" s="74">
        <v>1000</v>
      </c>
      <c r="F5" s="74">
        <v>1000</v>
      </c>
      <c r="G5" s="74">
        <v>1000</v>
      </c>
      <c r="H5" s="74">
        <v>1000</v>
      </c>
      <c r="I5" s="74">
        <v>1000</v>
      </c>
      <c r="J5" s="74">
        <v>1000</v>
      </c>
      <c r="K5" s="74">
        <v>1000</v>
      </c>
      <c r="L5" s="75">
        <v>-1071.6</v>
      </c>
      <c r="M5" s="75">
        <v>-1071.6</v>
      </c>
      <c r="N5" s="75" t="s">
        <v>70</v>
      </c>
      <c r="O5" s="75" t="s">
        <v>70</v>
      </c>
      <c r="P5" s="75" t="s">
        <v>70</v>
      </c>
      <c r="Q5" s="24">
        <f>SUMIF(E5:P5,"&lt;0")</f>
        <v>-2143.2</v>
      </c>
    </row>
    <row r="6" spans="2:17" ht="16.5" customHeight="1">
      <c r="B6" s="21" t="s">
        <v>0</v>
      </c>
      <c r="C6" s="17"/>
      <c r="D6" s="71">
        <v>0</v>
      </c>
      <c r="E6" s="74">
        <v>545</v>
      </c>
      <c r="F6" s="74">
        <v>545</v>
      </c>
      <c r="G6" s="74">
        <v>545</v>
      </c>
      <c r="H6" s="74">
        <v>545</v>
      </c>
      <c r="I6" s="74">
        <v>545</v>
      </c>
      <c r="J6" s="74">
        <v>545</v>
      </c>
      <c r="K6" s="74">
        <v>545</v>
      </c>
      <c r="L6" s="76">
        <v>584.02</v>
      </c>
      <c r="M6" s="76">
        <v>584.02</v>
      </c>
      <c r="N6" s="76">
        <v>584.02</v>
      </c>
      <c r="O6" s="76">
        <v>584.02</v>
      </c>
      <c r="P6" s="76">
        <v>584.02</v>
      </c>
      <c r="Q6" s="24">
        <f aca="true" t="shared" si="0" ref="Q6:Q47">SUMIF(E6:P6,"&lt;0")</f>
        <v>0</v>
      </c>
    </row>
    <row r="7" spans="2:17" ht="16.5" customHeight="1">
      <c r="B7" s="21" t="s">
        <v>1</v>
      </c>
      <c r="C7" s="17"/>
      <c r="D7" s="71">
        <v>0</v>
      </c>
      <c r="E7" s="74">
        <v>545</v>
      </c>
      <c r="F7" s="74">
        <v>545</v>
      </c>
      <c r="G7" s="74">
        <v>545</v>
      </c>
      <c r="H7" s="74">
        <v>545</v>
      </c>
      <c r="I7" s="74">
        <v>545</v>
      </c>
      <c r="J7" s="74">
        <v>545</v>
      </c>
      <c r="K7" s="74">
        <v>545</v>
      </c>
      <c r="L7" s="76">
        <v>584.02</v>
      </c>
      <c r="M7" s="76">
        <v>584.02</v>
      </c>
      <c r="N7" s="76">
        <v>584.02</v>
      </c>
      <c r="O7" s="76">
        <v>584.02</v>
      </c>
      <c r="P7" s="76">
        <v>584.02</v>
      </c>
      <c r="Q7" s="24">
        <f t="shared" si="0"/>
        <v>0</v>
      </c>
    </row>
    <row r="8" spans="2:17" ht="16.5" customHeight="1">
      <c r="B8" s="21" t="s">
        <v>2</v>
      </c>
      <c r="C8" s="17"/>
      <c r="D8" s="71">
        <v>0</v>
      </c>
      <c r="E8" s="74">
        <v>150</v>
      </c>
      <c r="F8" s="74">
        <v>150</v>
      </c>
      <c r="G8" s="74">
        <v>150</v>
      </c>
      <c r="H8" s="74">
        <v>150</v>
      </c>
      <c r="I8" s="74">
        <v>150</v>
      </c>
      <c r="J8" s="74">
        <v>150</v>
      </c>
      <c r="K8" s="74">
        <v>150</v>
      </c>
      <c r="L8" s="75" t="s">
        <v>70</v>
      </c>
      <c r="M8" s="75" t="s">
        <v>70</v>
      </c>
      <c r="N8" s="75" t="s">
        <v>70</v>
      </c>
      <c r="O8" s="75" t="s">
        <v>70</v>
      </c>
      <c r="P8" s="75" t="s">
        <v>70</v>
      </c>
      <c r="Q8" s="24">
        <f t="shared" si="0"/>
        <v>0</v>
      </c>
    </row>
    <row r="9" spans="2:17" ht="16.5" customHeight="1">
      <c r="B9" s="21" t="s">
        <v>3</v>
      </c>
      <c r="C9" s="17"/>
      <c r="D9" s="71">
        <v>0</v>
      </c>
      <c r="E9" s="74">
        <v>2500</v>
      </c>
      <c r="F9" s="74">
        <v>2500</v>
      </c>
      <c r="G9" s="74">
        <v>2500</v>
      </c>
      <c r="H9" s="74">
        <v>2500</v>
      </c>
      <c r="I9" s="74">
        <v>2500</v>
      </c>
      <c r="J9" s="74">
        <v>2500</v>
      </c>
      <c r="K9" s="74">
        <v>2500</v>
      </c>
      <c r="L9" s="76">
        <v>2679</v>
      </c>
      <c r="M9" s="76">
        <v>2679</v>
      </c>
      <c r="N9" s="76">
        <v>2679</v>
      </c>
      <c r="O9" s="76">
        <v>2679</v>
      </c>
      <c r="P9" s="76">
        <v>2679</v>
      </c>
      <c r="Q9" s="24">
        <f t="shared" si="0"/>
        <v>0</v>
      </c>
    </row>
    <row r="10" spans="2:17" ht="16.5" customHeight="1">
      <c r="B10" s="21" t="s">
        <v>4</v>
      </c>
      <c r="C10" s="17"/>
      <c r="D10" s="71">
        <v>0</v>
      </c>
      <c r="E10" s="74">
        <v>545</v>
      </c>
      <c r="F10" s="74">
        <v>545</v>
      </c>
      <c r="G10" s="74">
        <v>545</v>
      </c>
      <c r="H10" s="74">
        <v>545</v>
      </c>
      <c r="I10" s="74">
        <v>545</v>
      </c>
      <c r="J10" s="74">
        <v>545</v>
      </c>
      <c r="K10" s="74">
        <v>545</v>
      </c>
      <c r="L10" s="76">
        <v>584.02</v>
      </c>
      <c r="M10" s="76">
        <v>584.02</v>
      </c>
      <c r="N10" s="76">
        <v>584.02</v>
      </c>
      <c r="O10" s="76">
        <v>584.02</v>
      </c>
      <c r="P10" s="76">
        <v>584.02</v>
      </c>
      <c r="Q10" s="24">
        <f>SUMIF(D10:P10,"&lt;0")</f>
        <v>0</v>
      </c>
    </row>
    <row r="11" spans="2:17" ht="16.5" customHeight="1">
      <c r="B11" s="22" t="s">
        <v>5</v>
      </c>
      <c r="C11" s="17"/>
      <c r="D11" s="71">
        <v>0</v>
      </c>
      <c r="E11" s="74">
        <v>545</v>
      </c>
      <c r="F11" s="74">
        <v>545</v>
      </c>
      <c r="G11" s="74">
        <v>545</v>
      </c>
      <c r="H11" s="74">
        <v>545</v>
      </c>
      <c r="I11" s="74">
        <v>545</v>
      </c>
      <c r="J11" s="74">
        <v>545</v>
      </c>
      <c r="K11" s="74">
        <v>545</v>
      </c>
      <c r="L11" s="76">
        <v>584.02</v>
      </c>
      <c r="M11" s="76">
        <v>584.02</v>
      </c>
      <c r="N11" s="76">
        <v>584.02</v>
      </c>
      <c r="O11" s="76">
        <v>584.02</v>
      </c>
      <c r="P11" s="76">
        <v>584.02</v>
      </c>
      <c r="Q11" s="24">
        <f>SUMIF(D11:P11,"&lt;0")</f>
        <v>0</v>
      </c>
    </row>
    <row r="12" spans="2:17" ht="16.5" customHeight="1">
      <c r="B12" s="21" t="s">
        <v>6</v>
      </c>
      <c r="C12" s="17"/>
      <c r="D12" s="71">
        <v>0</v>
      </c>
      <c r="E12" s="74">
        <v>545</v>
      </c>
      <c r="F12" s="74">
        <v>545</v>
      </c>
      <c r="G12" s="74">
        <v>545</v>
      </c>
      <c r="H12" s="74">
        <v>545</v>
      </c>
      <c r="I12" s="74">
        <v>545</v>
      </c>
      <c r="J12" s="74">
        <v>545</v>
      </c>
      <c r="K12" s="74">
        <v>545</v>
      </c>
      <c r="L12" s="76">
        <v>584.02</v>
      </c>
      <c r="M12" s="76">
        <v>584.02</v>
      </c>
      <c r="N12" s="76">
        <v>584.02</v>
      </c>
      <c r="O12" s="76">
        <v>584.02</v>
      </c>
      <c r="P12" s="76">
        <v>584.02</v>
      </c>
      <c r="Q12" s="24">
        <f>SUMIF(E12:P12,"&lt;0")</f>
        <v>0</v>
      </c>
    </row>
    <row r="13" spans="2:17" ht="16.5" customHeight="1">
      <c r="B13" s="21" t="s">
        <v>7</v>
      </c>
      <c r="C13" s="17"/>
      <c r="D13" s="71">
        <v>0</v>
      </c>
      <c r="E13" s="74">
        <v>545</v>
      </c>
      <c r="F13" s="74">
        <v>545</v>
      </c>
      <c r="G13" s="74">
        <v>545</v>
      </c>
      <c r="H13" s="74">
        <v>545</v>
      </c>
      <c r="I13" s="74">
        <v>545</v>
      </c>
      <c r="J13" s="74">
        <v>545</v>
      </c>
      <c r="K13" s="74">
        <v>545</v>
      </c>
      <c r="L13" s="76">
        <v>584.02</v>
      </c>
      <c r="M13" s="76">
        <v>584.02</v>
      </c>
      <c r="N13" s="76">
        <v>584.02</v>
      </c>
      <c r="O13" s="76">
        <v>584.02</v>
      </c>
      <c r="P13" s="76">
        <v>584.02</v>
      </c>
      <c r="Q13" s="24">
        <f t="shared" si="0"/>
        <v>0</v>
      </c>
    </row>
    <row r="14" spans="2:17" ht="16.5" customHeight="1">
      <c r="B14" s="21" t="s">
        <v>32</v>
      </c>
      <c r="C14" s="19"/>
      <c r="D14" s="71">
        <v>0</v>
      </c>
      <c r="E14" s="76"/>
      <c r="F14" s="76"/>
      <c r="G14" s="76">
        <v>1000</v>
      </c>
      <c r="H14" s="76">
        <v>1000</v>
      </c>
      <c r="I14" s="76">
        <v>1000</v>
      </c>
      <c r="J14" s="76">
        <v>1000</v>
      </c>
      <c r="K14" s="76">
        <v>1000</v>
      </c>
      <c r="L14" s="76">
        <v>1071.6</v>
      </c>
      <c r="M14" s="76">
        <v>1071.6</v>
      </c>
      <c r="N14" s="76">
        <v>1071.6</v>
      </c>
      <c r="O14" s="76">
        <v>1071.6</v>
      </c>
      <c r="P14" s="76">
        <v>1071.6</v>
      </c>
      <c r="Q14" s="24">
        <f t="shared" si="0"/>
        <v>0</v>
      </c>
    </row>
    <row r="15" spans="2:17" ht="16.5" customHeight="1">
      <c r="B15" s="21" t="s">
        <v>47</v>
      </c>
      <c r="C15" s="17"/>
      <c r="D15" s="71">
        <v>0</v>
      </c>
      <c r="E15" s="74">
        <v>545</v>
      </c>
      <c r="F15" s="74">
        <v>545</v>
      </c>
      <c r="G15" s="74">
        <v>545</v>
      </c>
      <c r="H15" s="74">
        <v>545</v>
      </c>
      <c r="I15" s="74">
        <v>545</v>
      </c>
      <c r="J15" s="74">
        <v>545</v>
      </c>
      <c r="K15" s="74">
        <v>545</v>
      </c>
      <c r="L15" s="76">
        <v>584.02</v>
      </c>
      <c r="M15" s="76">
        <v>584.02</v>
      </c>
      <c r="N15" s="76">
        <v>584.02</v>
      </c>
      <c r="O15" s="76">
        <v>584.02</v>
      </c>
      <c r="P15" s="76">
        <v>584.02</v>
      </c>
      <c r="Q15" s="24">
        <f t="shared" si="0"/>
        <v>0</v>
      </c>
    </row>
    <row r="16" spans="2:17" ht="16.5" customHeight="1">
      <c r="B16" s="21" t="s">
        <v>49</v>
      </c>
      <c r="C16" s="17"/>
      <c r="D16" s="80">
        <v>-36937.96</v>
      </c>
      <c r="E16" s="75">
        <v>-2500</v>
      </c>
      <c r="F16" s="75">
        <v>-2500</v>
      </c>
      <c r="G16" s="75">
        <v>-2500</v>
      </c>
      <c r="H16" s="75">
        <v>-2500</v>
      </c>
      <c r="I16" s="75">
        <v>-2500</v>
      </c>
      <c r="J16" s="75">
        <v>-2500</v>
      </c>
      <c r="K16" s="75">
        <v>-2500</v>
      </c>
      <c r="L16" s="75">
        <v>-2679</v>
      </c>
      <c r="M16" s="75">
        <v>-2679</v>
      </c>
      <c r="N16" s="75">
        <v>-2679</v>
      </c>
      <c r="O16" s="75">
        <v>-2679</v>
      </c>
      <c r="P16" s="75">
        <v>-2679</v>
      </c>
      <c r="Q16" s="24">
        <f>SUM(D16:P16)</f>
        <v>-67832.95999999999</v>
      </c>
    </row>
    <row r="17" spans="2:17" ht="16.5" customHeight="1">
      <c r="B17" s="21" t="s">
        <v>8</v>
      </c>
      <c r="C17" s="17"/>
      <c r="D17" s="71">
        <v>0</v>
      </c>
      <c r="E17" s="74">
        <v>545</v>
      </c>
      <c r="F17" s="74">
        <v>545</v>
      </c>
      <c r="G17" s="74">
        <v>545</v>
      </c>
      <c r="H17" s="74">
        <v>545</v>
      </c>
      <c r="I17" s="74">
        <v>545</v>
      </c>
      <c r="J17" s="74">
        <v>545</v>
      </c>
      <c r="K17" s="74">
        <v>545</v>
      </c>
      <c r="L17" s="76">
        <v>584.02</v>
      </c>
      <c r="M17" s="76">
        <v>584.02</v>
      </c>
      <c r="N17" s="76">
        <v>584.02</v>
      </c>
      <c r="O17" s="76">
        <v>584.02</v>
      </c>
      <c r="P17" s="76">
        <v>584.02</v>
      </c>
      <c r="Q17" s="24">
        <f>SUMIF(E17:P17,"&lt;0")</f>
        <v>0</v>
      </c>
    </row>
    <row r="18" spans="2:17" ht="16.5" customHeight="1">
      <c r="B18" s="21" t="s">
        <v>9</v>
      </c>
      <c r="C18" s="17"/>
      <c r="D18" s="71">
        <v>0</v>
      </c>
      <c r="E18" s="74">
        <v>1000</v>
      </c>
      <c r="F18" s="74">
        <v>1000</v>
      </c>
      <c r="G18" s="74">
        <v>1000</v>
      </c>
      <c r="H18" s="74">
        <v>1000</v>
      </c>
      <c r="I18" s="74">
        <v>1000</v>
      </c>
      <c r="J18" s="74">
        <v>1000</v>
      </c>
      <c r="K18" s="74">
        <v>1000</v>
      </c>
      <c r="L18" s="76">
        <v>1071.6</v>
      </c>
      <c r="M18" s="76">
        <v>1071.6</v>
      </c>
      <c r="N18" s="76">
        <v>1071.6</v>
      </c>
      <c r="O18" s="76">
        <v>1071.6</v>
      </c>
      <c r="P18" s="76">
        <v>1071.6</v>
      </c>
      <c r="Q18" s="24">
        <f t="shared" si="0"/>
        <v>0</v>
      </c>
    </row>
    <row r="19" spans="2:17" ht="16.5" customHeight="1">
      <c r="B19" s="21" t="s">
        <v>10</v>
      </c>
      <c r="C19" s="17"/>
      <c r="D19" s="71">
        <v>0</v>
      </c>
      <c r="E19" s="74">
        <v>2500</v>
      </c>
      <c r="F19" s="74">
        <v>2500</v>
      </c>
      <c r="G19" s="74">
        <v>2500</v>
      </c>
      <c r="H19" s="74">
        <v>2500</v>
      </c>
      <c r="I19" s="74">
        <v>2500</v>
      </c>
      <c r="J19" s="74">
        <v>2500</v>
      </c>
      <c r="K19" s="74">
        <v>2500</v>
      </c>
      <c r="L19" s="76">
        <v>2679</v>
      </c>
      <c r="M19" s="76">
        <v>2679</v>
      </c>
      <c r="N19" s="74">
        <v>1679</v>
      </c>
      <c r="O19" s="74">
        <v>1679</v>
      </c>
      <c r="P19" s="74">
        <v>1679</v>
      </c>
      <c r="Q19" s="24">
        <f t="shared" si="0"/>
        <v>0</v>
      </c>
    </row>
    <row r="20" spans="2:17" ht="16.5" customHeight="1">
      <c r="B20" s="21" t="s">
        <v>30</v>
      </c>
      <c r="C20" s="17"/>
      <c r="D20" s="71">
        <v>0</v>
      </c>
      <c r="E20" s="76">
        <v>545</v>
      </c>
      <c r="F20" s="76">
        <v>545</v>
      </c>
      <c r="G20" s="76">
        <v>545</v>
      </c>
      <c r="H20" s="76">
        <v>545</v>
      </c>
      <c r="I20" s="76">
        <v>545</v>
      </c>
      <c r="J20" s="74">
        <v>545</v>
      </c>
      <c r="K20" s="74">
        <v>545</v>
      </c>
      <c r="L20" s="76">
        <v>584.02</v>
      </c>
      <c r="M20" s="76">
        <v>584.02</v>
      </c>
      <c r="N20" s="76">
        <v>584.02</v>
      </c>
      <c r="O20" s="76">
        <v>584.02</v>
      </c>
      <c r="P20" s="76">
        <v>584.02</v>
      </c>
      <c r="Q20" s="24">
        <f t="shared" si="0"/>
        <v>0</v>
      </c>
    </row>
    <row r="21" spans="2:17" ht="16.5" customHeight="1">
      <c r="B21" s="21" t="s">
        <v>11</v>
      </c>
      <c r="C21" s="17"/>
      <c r="D21" s="71">
        <v>0</v>
      </c>
      <c r="E21" s="74">
        <v>2000</v>
      </c>
      <c r="F21" s="74">
        <v>2000</v>
      </c>
      <c r="G21" s="74">
        <v>2000</v>
      </c>
      <c r="H21" s="74">
        <v>2000</v>
      </c>
      <c r="I21" s="74">
        <v>2000</v>
      </c>
      <c r="J21" s="74">
        <v>2000</v>
      </c>
      <c r="K21" s="74">
        <v>2000</v>
      </c>
      <c r="L21" s="76">
        <v>2143.2</v>
      </c>
      <c r="M21" s="76">
        <v>2143.2</v>
      </c>
      <c r="N21" s="76">
        <v>2143.2</v>
      </c>
      <c r="O21" s="76">
        <v>2143.2</v>
      </c>
      <c r="P21" s="76">
        <v>2143.2</v>
      </c>
      <c r="Q21" s="24">
        <f>SUMIF(E21:P21,"&lt;0")</f>
        <v>0</v>
      </c>
    </row>
    <row r="22" spans="2:17" ht="16.5" customHeight="1">
      <c r="B22" s="21" t="s">
        <v>12</v>
      </c>
      <c r="C22" s="17"/>
      <c r="D22" s="71">
        <v>0</v>
      </c>
      <c r="E22" s="74">
        <v>2500</v>
      </c>
      <c r="F22" s="74">
        <v>2500</v>
      </c>
      <c r="G22" s="74">
        <v>2500</v>
      </c>
      <c r="H22" s="74">
        <v>2500</v>
      </c>
      <c r="I22" s="74">
        <v>2500</v>
      </c>
      <c r="J22" s="74">
        <v>2500</v>
      </c>
      <c r="K22" s="74">
        <v>2500</v>
      </c>
      <c r="L22" s="76">
        <v>2679</v>
      </c>
      <c r="M22" s="76">
        <v>2679</v>
      </c>
      <c r="N22" s="76">
        <v>2679</v>
      </c>
      <c r="O22" s="76">
        <v>2679</v>
      </c>
      <c r="P22" s="76">
        <v>2679</v>
      </c>
      <c r="Q22" s="24">
        <f t="shared" si="0"/>
        <v>0</v>
      </c>
    </row>
    <row r="23" spans="2:17" ht="16.5" customHeight="1">
      <c r="B23" s="21" t="s">
        <v>13</v>
      </c>
      <c r="C23" s="17"/>
      <c r="D23" s="71">
        <v>0</v>
      </c>
      <c r="E23" s="74">
        <v>545</v>
      </c>
      <c r="F23" s="74">
        <v>545</v>
      </c>
      <c r="G23" s="74">
        <v>545</v>
      </c>
      <c r="H23" s="74">
        <v>545</v>
      </c>
      <c r="I23" s="74">
        <v>545</v>
      </c>
      <c r="J23" s="74">
        <v>545</v>
      </c>
      <c r="K23" s="74">
        <v>545</v>
      </c>
      <c r="L23" s="75">
        <v>-584.02</v>
      </c>
      <c r="M23" s="75">
        <v>-584.02</v>
      </c>
      <c r="N23" s="75">
        <v>-584.02</v>
      </c>
      <c r="O23" s="75">
        <v>-584.02</v>
      </c>
      <c r="P23" s="75">
        <v>-584.02</v>
      </c>
      <c r="Q23" s="24">
        <v>-2920.1</v>
      </c>
    </row>
    <row r="24" spans="2:17" ht="16.5" customHeight="1">
      <c r="B24" s="21" t="s">
        <v>14</v>
      </c>
      <c r="C24" s="17"/>
      <c r="D24" s="71">
        <v>0</v>
      </c>
      <c r="E24" s="76">
        <v>1000</v>
      </c>
      <c r="F24" s="76">
        <v>1000</v>
      </c>
      <c r="G24" s="76">
        <v>1000</v>
      </c>
      <c r="H24" s="76">
        <v>1000</v>
      </c>
      <c r="I24" s="76">
        <v>1000</v>
      </c>
      <c r="J24" s="76">
        <v>1000</v>
      </c>
      <c r="K24" s="76">
        <v>1000</v>
      </c>
      <c r="L24" s="76">
        <v>1071.6</v>
      </c>
      <c r="M24" s="76">
        <v>1071.6</v>
      </c>
      <c r="N24" s="76">
        <v>1071.6</v>
      </c>
      <c r="O24" s="76">
        <v>1071.6</v>
      </c>
      <c r="P24" s="76">
        <v>1071.6</v>
      </c>
      <c r="Q24" s="24">
        <f>SUMIF(E24:P24,"&lt;0")</f>
        <v>0</v>
      </c>
    </row>
    <row r="25" spans="2:17" ht="16.5" customHeight="1">
      <c r="B25" s="21" t="s">
        <v>15</v>
      </c>
      <c r="C25" s="17"/>
      <c r="D25" s="71">
        <v>0</v>
      </c>
      <c r="E25" s="76">
        <v>545</v>
      </c>
      <c r="F25" s="76">
        <v>545</v>
      </c>
      <c r="G25" s="76">
        <v>545</v>
      </c>
      <c r="H25" s="76">
        <v>545</v>
      </c>
      <c r="I25" s="76">
        <v>545</v>
      </c>
      <c r="J25" s="76">
        <v>545</v>
      </c>
      <c r="K25" s="77">
        <v>584.02</v>
      </c>
      <c r="L25" s="76">
        <v>584.02</v>
      </c>
      <c r="M25" s="76">
        <v>584.02</v>
      </c>
      <c r="N25" s="76">
        <v>584.02</v>
      </c>
      <c r="O25" s="76">
        <v>584.02</v>
      </c>
      <c r="P25" s="76">
        <v>584.02</v>
      </c>
      <c r="Q25" s="24">
        <f t="shared" si="0"/>
        <v>0</v>
      </c>
    </row>
    <row r="26" spans="2:17" ht="16.5" customHeight="1">
      <c r="B26" s="21" t="s">
        <v>31</v>
      </c>
      <c r="C26" s="17"/>
      <c r="D26" s="71">
        <v>0</v>
      </c>
      <c r="E26" s="74">
        <v>2500</v>
      </c>
      <c r="F26" s="74">
        <v>2500</v>
      </c>
      <c r="G26" s="74">
        <v>2500</v>
      </c>
      <c r="H26" s="74">
        <v>2500</v>
      </c>
      <c r="I26" s="74">
        <v>2500</v>
      </c>
      <c r="J26" s="74">
        <v>2500</v>
      </c>
      <c r="K26" s="74">
        <v>2500</v>
      </c>
      <c r="L26" s="76">
        <v>2679</v>
      </c>
      <c r="M26" s="76">
        <v>2679</v>
      </c>
      <c r="N26" s="76">
        <v>2679</v>
      </c>
      <c r="O26" s="76">
        <v>2679</v>
      </c>
      <c r="P26" s="76">
        <v>2679</v>
      </c>
      <c r="Q26" s="24">
        <f t="shared" si="0"/>
        <v>0</v>
      </c>
    </row>
    <row r="27" spans="2:17" ht="16.5" customHeight="1">
      <c r="B27" s="21" t="s">
        <v>50</v>
      </c>
      <c r="C27" s="17"/>
      <c r="D27" s="82">
        <v>2000</v>
      </c>
      <c r="E27" s="76">
        <v>1000</v>
      </c>
      <c r="F27" s="76">
        <v>1000</v>
      </c>
      <c r="G27" s="76">
        <v>1000</v>
      </c>
      <c r="H27" s="76">
        <v>1000</v>
      </c>
      <c r="I27" s="76">
        <v>1000</v>
      </c>
      <c r="J27" s="76">
        <v>1000</v>
      </c>
      <c r="K27" s="76">
        <v>1000</v>
      </c>
      <c r="L27" s="76">
        <v>1071.6</v>
      </c>
      <c r="M27" s="76">
        <v>1071.6</v>
      </c>
      <c r="N27" s="76">
        <v>11944.33</v>
      </c>
      <c r="O27" s="76">
        <v>1071.6</v>
      </c>
      <c r="P27" s="76">
        <v>1071.6</v>
      </c>
      <c r="Q27" s="24">
        <f t="shared" si="0"/>
        <v>0</v>
      </c>
    </row>
    <row r="28" spans="2:17" ht="16.5" customHeight="1">
      <c r="B28" s="21" t="s">
        <v>16</v>
      </c>
      <c r="C28" s="17"/>
      <c r="D28" s="71">
        <v>0</v>
      </c>
      <c r="E28" s="74">
        <v>545</v>
      </c>
      <c r="F28" s="74">
        <v>545</v>
      </c>
      <c r="G28" s="74">
        <v>545</v>
      </c>
      <c r="H28" s="74">
        <v>545</v>
      </c>
      <c r="I28" s="74">
        <v>545</v>
      </c>
      <c r="J28" s="74">
        <v>545</v>
      </c>
      <c r="K28" s="74">
        <v>545</v>
      </c>
      <c r="L28" s="76">
        <v>584.02</v>
      </c>
      <c r="M28" s="76">
        <v>584.02</v>
      </c>
      <c r="N28" s="76">
        <v>584.02</v>
      </c>
      <c r="O28" s="76">
        <v>584.02</v>
      </c>
      <c r="P28" s="76">
        <v>584.02</v>
      </c>
      <c r="Q28" s="24">
        <f t="shared" si="0"/>
        <v>0</v>
      </c>
    </row>
    <row r="29" spans="2:17" ht="16.5" customHeight="1">
      <c r="B29" s="69" t="s">
        <v>74</v>
      </c>
      <c r="C29" s="17"/>
      <c r="D29" s="71" t="s">
        <v>58</v>
      </c>
      <c r="E29" s="74" t="s">
        <v>58</v>
      </c>
      <c r="F29" s="74" t="s">
        <v>58</v>
      </c>
      <c r="G29" s="74" t="s">
        <v>58</v>
      </c>
      <c r="H29" s="74" t="s">
        <v>58</v>
      </c>
      <c r="I29" s="74" t="s">
        <v>58</v>
      </c>
      <c r="J29" s="74" t="s">
        <v>58</v>
      </c>
      <c r="K29" s="74" t="s">
        <v>58</v>
      </c>
      <c r="L29" s="76" t="s">
        <v>58</v>
      </c>
      <c r="M29" s="76" t="s">
        <v>58</v>
      </c>
      <c r="N29" s="76" t="s">
        <v>58</v>
      </c>
      <c r="O29" s="75" t="s">
        <v>58</v>
      </c>
      <c r="P29" s="76">
        <v>584.02</v>
      </c>
      <c r="Q29" s="24"/>
    </row>
    <row r="30" spans="2:17" ht="16.5" customHeight="1">
      <c r="B30" s="21" t="s">
        <v>17</v>
      </c>
      <c r="C30" s="17"/>
      <c r="D30" s="71">
        <v>0</v>
      </c>
      <c r="E30" s="74">
        <v>1000</v>
      </c>
      <c r="F30" s="74">
        <v>1000</v>
      </c>
      <c r="G30" s="74">
        <v>1000</v>
      </c>
      <c r="H30" s="74">
        <v>1000</v>
      </c>
      <c r="I30" s="74">
        <v>1000</v>
      </c>
      <c r="J30" s="74">
        <v>1000</v>
      </c>
      <c r="K30" s="74">
        <v>1000</v>
      </c>
      <c r="L30" s="76">
        <v>1071.6</v>
      </c>
      <c r="M30" s="76">
        <v>1071.6</v>
      </c>
      <c r="N30" s="76">
        <v>1071.6</v>
      </c>
      <c r="O30" s="76">
        <v>1071.6</v>
      </c>
      <c r="P30" s="76">
        <v>1071.6</v>
      </c>
      <c r="Q30" s="24">
        <f t="shared" si="0"/>
        <v>0</v>
      </c>
    </row>
    <row r="31" spans="2:17" ht="16.5" customHeight="1">
      <c r="B31" s="21" t="s">
        <v>18</v>
      </c>
      <c r="C31" s="17"/>
      <c r="D31" s="71">
        <v>0</v>
      </c>
      <c r="E31" s="74">
        <v>2500</v>
      </c>
      <c r="F31" s="74">
        <v>2500</v>
      </c>
      <c r="G31" s="74">
        <v>2500</v>
      </c>
      <c r="H31" s="74">
        <v>2500</v>
      </c>
      <c r="I31" s="74">
        <v>2500</v>
      </c>
      <c r="J31" s="74">
        <v>2500</v>
      </c>
      <c r="K31" s="74">
        <v>2500</v>
      </c>
      <c r="L31" s="76">
        <v>2679</v>
      </c>
      <c r="M31" s="76">
        <v>2679</v>
      </c>
      <c r="N31" s="76">
        <v>2679</v>
      </c>
      <c r="O31" s="76">
        <v>2679</v>
      </c>
      <c r="P31" s="76">
        <v>2679</v>
      </c>
      <c r="Q31" s="24">
        <f t="shared" si="0"/>
        <v>0</v>
      </c>
    </row>
    <row r="32" spans="2:17" ht="16.5" customHeight="1">
      <c r="B32" s="21" t="s">
        <v>46</v>
      </c>
      <c r="C32" s="17"/>
      <c r="D32" s="71">
        <v>0</v>
      </c>
      <c r="E32" s="74">
        <v>545</v>
      </c>
      <c r="F32" s="74">
        <v>545</v>
      </c>
      <c r="G32" s="74">
        <v>545</v>
      </c>
      <c r="H32" s="74">
        <v>545</v>
      </c>
      <c r="I32" s="74">
        <v>545</v>
      </c>
      <c r="J32" s="74">
        <v>545</v>
      </c>
      <c r="K32" s="74">
        <v>545</v>
      </c>
      <c r="L32" s="76">
        <v>584.02</v>
      </c>
      <c r="M32" s="76">
        <v>584.02</v>
      </c>
      <c r="N32" s="76">
        <v>584.02</v>
      </c>
      <c r="O32" s="76">
        <v>584.02</v>
      </c>
      <c r="P32" s="76">
        <v>584.02</v>
      </c>
      <c r="Q32" s="24">
        <f t="shared" si="0"/>
        <v>0</v>
      </c>
    </row>
    <row r="33" spans="2:17" ht="16.5" customHeight="1">
      <c r="B33" s="69" t="s">
        <v>72</v>
      </c>
      <c r="C33" s="17"/>
      <c r="D33" s="71">
        <v>0</v>
      </c>
      <c r="E33" s="74" t="s">
        <v>58</v>
      </c>
      <c r="F33" s="74" t="s">
        <v>58</v>
      </c>
      <c r="G33" s="74" t="s">
        <v>58</v>
      </c>
      <c r="H33" s="74" t="s">
        <v>58</v>
      </c>
      <c r="I33" s="75" t="s">
        <v>58</v>
      </c>
      <c r="J33" s="75" t="s">
        <v>58</v>
      </c>
      <c r="K33" s="75" t="s">
        <v>58</v>
      </c>
      <c r="L33" s="76" t="s">
        <v>58</v>
      </c>
      <c r="M33" s="76" t="s">
        <v>58</v>
      </c>
      <c r="N33" s="76">
        <v>584.02</v>
      </c>
      <c r="O33" s="76">
        <v>584.02</v>
      </c>
      <c r="P33" s="76">
        <v>584.02</v>
      </c>
      <c r="Q33" s="24">
        <f t="shared" si="0"/>
        <v>0</v>
      </c>
    </row>
    <row r="34" spans="2:17" ht="16.5" customHeight="1">
      <c r="B34" s="21" t="s">
        <v>19</v>
      </c>
      <c r="C34" s="17"/>
      <c r="D34" s="71">
        <v>0</v>
      </c>
      <c r="E34" s="74">
        <v>200</v>
      </c>
      <c r="F34" s="74">
        <v>200</v>
      </c>
      <c r="G34" s="74">
        <v>200</v>
      </c>
      <c r="H34" s="74">
        <v>200</v>
      </c>
      <c r="I34" s="74">
        <v>200</v>
      </c>
      <c r="J34" s="74">
        <v>200</v>
      </c>
      <c r="K34" s="75">
        <v>-200</v>
      </c>
      <c r="L34" s="76">
        <v>214.32</v>
      </c>
      <c r="M34" s="75">
        <v>-214.32</v>
      </c>
      <c r="N34" s="76">
        <v>214.32</v>
      </c>
      <c r="O34" s="75">
        <v>-214.32</v>
      </c>
      <c r="P34" s="75">
        <v>-214.32</v>
      </c>
      <c r="Q34" s="24">
        <f t="shared" si="0"/>
        <v>-842.96</v>
      </c>
    </row>
    <row r="35" spans="2:17" ht="16.5" customHeight="1">
      <c r="B35" s="21" t="s">
        <v>20</v>
      </c>
      <c r="C35" s="17"/>
      <c r="D35" s="80">
        <v>-33900.42</v>
      </c>
      <c r="E35" s="78">
        <v>-2500</v>
      </c>
      <c r="F35" s="78">
        <v>-2500</v>
      </c>
      <c r="G35" s="78">
        <v>-2500</v>
      </c>
      <c r="H35" s="78">
        <v>-2500</v>
      </c>
      <c r="I35" s="78">
        <v>-2500</v>
      </c>
      <c r="J35" s="78">
        <v>-2500</v>
      </c>
      <c r="K35" s="78">
        <v>-2500</v>
      </c>
      <c r="L35" s="78">
        <v>-2679</v>
      </c>
      <c r="M35" s="78">
        <v>-2679</v>
      </c>
      <c r="N35" s="76">
        <v>3000</v>
      </c>
      <c r="O35" s="76">
        <v>3000</v>
      </c>
      <c r="P35" s="76">
        <v>3000</v>
      </c>
      <c r="Q35" s="24">
        <v>48615</v>
      </c>
    </row>
    <row r="36" spans="2:17" ht="16.5" customHeight="1">
      <c r="B36" s="21" t="s">
        <v>21</v>
      </c>
      <c r="C36" s="17"/>
      <c r="D36" s="71">
        <v>0</v>
      </c>
      <c r="E36" s="74">
        <v>2500</v>
      </c>
      <c r="F36" s="74">
        <v>2500</v>
      </c>
      <c r="G36" s="74">
        <v>2500</v>
      </c>
      <c r="H36" s="74">
        <v>2500</v>
      </c>
      <c r="I36" s="74">
        <v>2500</v>
      </c>
      <c r="J36" s="74">
        <v>2500</v>
      </c>
      <c r="K36" s="74">
        <v>2500</v>
      </c>
      <c r="L36" s="76">
        <v>2679</v>
      </c>
      <c r="M36" s="76">
        <v>2679</v>
      </c>
      <c r="N36" s="76">
        <v>2679</v>
      </c>
      <c r="O36" s="76">
        <v>2679</v>
      </c>
      <c r="P36" s="76">
        <v>2679</v>
      </c>
      <c r="Q36" s="24">
        <f>SUMIF(E36:P36,"&lt;0")</f>
        <v>0</v>
      </c>
    </row>
    <row r="37" spans="2:17" ht="16.5" customHeight="1">
      <c r="B37" s="21" t="s">
        <v>22</v>
      </c>
      <c r="C37" s="17"/>
      <c r="D37" s="71">
        <v>0</v>
      </c>
      <c r="E37" s="74">
        <v>2500</v>
      </c>
      <c r="F37" s="74">
        <v>2500</v>
      </c>
      <c r="G37" s="74">
        <v>2500</v>
      </c>
      <c r="H37" s="74">
        <v>2500</v>
      </c>
      <c r="I37" s="74">
        <v>2500</v>
      </c>
      <c r="J37" s="74">
        <v>2500</v>
      </c>
      <c r="K37" s="74">
        <v>2500</v>
      </c>
      <c r="L37" s="76">
        <v>2679</v>
      </c>
      <c r="M37" s="76">
        <v>2679</v>
      </c>
      <c r="N37" s="76">
        <v>2679</v>
      </c>
      <c r="O37" s="76">
        <v>2679</v>
      </c>
      <c r="P37" s="76">
        <v>2679</v>
      </c>
      <c r="Q37" s="24">
        <f t="shared" si="0"/>
        <v>0</v>
      </c>
    </row>
    <row r="38" spans="2:17" ht="16.5" customHeight="1">
      <c r="B38" s="21" t="s">
        <v>23</v>
      </c>
      <c r="C38" s="17"/>
      <c r="D38" s="71">
        <v>0</v>
      </c>
      <c r="E38" s="74">
        <v>545</v>
      </c>
      <c r="F38" s="74">
        <v>545</v>
      </c>
      <c r="G38" s="74">
        <v>545</v>
      </c>
      <c r="H38" s="74">
        <v>545</v>
      </c>
      <c r="I38" s="74">
        <v>545</v>
      </c>
      <c r="J38" s="74">
        <v>545</v>
      </c>
      <c r="K38" s="74">
        <v>545</v>
      </c>
      <c r="L38" s="76">
        <v>584.02</v>
      </c>
      <c r="M38" s="76">
        <v>584.02</v>
      </c>
      <c r="N38" s="76">
        <v>584.02</v>
      </c>
      <c r="O38" s="76">
        <v>584.02</v>
      </c>
      <c r="P38" s="76">
        <v>584.02</v>
      </c>
      <c r="Q38" s="24">
        <f t="shared" si="0"/>
        <v>0</v>
      </c>
    </row>
    <row r="39" spans="2:17" ht="16.5" customHeight="1">
      <c r="B39" s="21" t="s">
        <v>24</v>
      </c>
      <c r="C39" s="17"/>
      <c r="D39" s="71">
        <v>0</v>
      </c>
      <c r="E39" s="74">
        <v>1000</v>
      </c>
      <c r="F39" s="74">
        <v>1000</v>
      </c>
      <c r="G39" s="74">
        <v>1000</v>
      </c>
      <c r="H39" s="74">
        <v>1000</v>
      </c>
      <c r="I39" s="74">
        <v>1000</v>
      </c>
      <c r="J39" s="74">
        <v>1000</v>
      </c>
      <c r="K39" s="74">
        <v>1000</v>
      </c>
      <c r="L39" s="76">
        <v>1071.6</v>
      </c>
      <c r="M39" s="76">
        <v>1071.6</v>
      </c>
      <c r="N39" s="76">
        <v>1071.6</v>
      </c>
      <c r="O39" s="76">
        <v>1071.6</v>
      </c>
      <c r="P39" s="76">
        <v>1071.6</v>
      </c>
      <c r="Q39" s="24">
        <f t="shared" si="0"/>
        <v>0</v>
      </c>
    </row>
    <row r="40" spans="2:17" ht="16.5" customHeight="1">
      <c r="B40" s="21" t="s">
        <v>25</v>
      </c>
      <c r="C40" s="17"/>
      <c r="D40" s="80">
        <v>-17834.8</v>
      </c>
      <c r="E40" s="74">
        <v>2500</v>
      </c>
      <c r="F40" s="78">
        <v>-2500</v>
      </c>
      <c r="G40" s="78">
        <v>-2500</v>
      </c>
      <c r="H40" s="78">
        <v>-2500</v>
      </c>
      <c r="I40" s="78">
        <v>-2500</v>
      </c>
      <c r="J40" s="78">
        <v>-2500</v>
      </c>
      <c r="K40" s="74">
        <v>2500</v>
      </c>
      <c r="L40" s="76">
        <v>2679</v>
      </c>
      <c r="M40" s="76">
        <v>2679</v>
      </c>
      <c r="N40" s="75">
        <v>-2679</v>
      </c>
      <c r="O40" s="76">
        <v>2679</v>
      </c>
      <c r="P40" s="75">
        <v>-2679</v>
      </c>
      <c r="Q40" s="24">
        <f>SUM(D40:P40)</f>
        <v>-22655.8</v>
      </c>
    </row>
    <row r="41" spans="2:17" ht="16.5" customHeight="1">
      <c r="B41" s="21" t="s">
        <v>26</v>
      </c>
      <c r="C41" s="17"/>
      <c r="D41" s="71">
        <v>0</v>
      </c>
      <c r="E41" s="74">
        <v>1000</v>
      </c>
      <c r="F41" s="74">
        <v>1000</v>
      </c>
      <c r="G41" s="74">
        <v>1000</v>
      </c>
      <c r="H41" s="74">
        <v>1000</v>
      </c>
      <c r="I41" s="74">
        <v>1000</v>
      </c>
      <c r="J41" s="74">
        <v>1000</v>
      </c>
      <c r="K41" s="74">
        <v>1000</v>
      </c>
      <c r="L41" s="76">
        <v>1071.6</v>
      </c>
      <c r="M41" s="76">
        <v>1071.6</v>
      </c>
      <c r="N41" s="76">
        <v>1071.6</v>
      </c>
      <c r="O41" s="76">
        <v>1071.6</v>
      </c>
      <c r="P41" s="76">
        <v>1071.6</v>
      </c>
      <c r="Q41" s="24">
        <f>SUMIF(E41:P41,"&lt;0")</f>
        <v>0</v>
      </c>
    </row>
    <row r="42" spans="2:17" ht="16.5" customHeight="1">
      <c r="B42" s="21" t="s">
        <v>48</v>
      </c>
      <c r="C42" s="17"/>
      <c r="D42" s="71">
        <v>0</v>
      </c>
      <c r="E42" s="74">
        <v>545</v>
      </c>
      <c r="F42" s="74">
        <v>545</v>
      </c>
      <c r="G42" s="74">
        <v>545</v>
      </c>
      <c r="H42" s="74">
        <v>545</v>
      </c>
      <c r="I42" s="75" t="s">
        <v>70</v>
      </c>
      <c r="J42" s="75" t="s">
        <v>70</v>
      </c>
      <c r="K42" s="75" t="s">
        <v>70</v>
      </c>
      <c r="L42" s="75" t="s">
        <v>70</v>
      </c>
      <c r="M42" s="75" t="s">
        <v>70</v>
      </c>
      <c r="N42" s="75" t="s">
        <v>70</v>
      </c>
      <c r="O42" s="75" t="s">
        <v>70</v>
      </c>
      <c r="P42" s="75" t="s">
        <v>70</v>
      </c>
      <c r="Q42" s="24">
        <f t="shared" si="0"/>
        <v>0</v>
      </c>
    </row>
    <row r="43" spans="2:17" ht="16.5" customHeight="1">
      <c r="B43" s="21" t="s">
        <v>27</v>
      </c>
      <c r="C43" s="17"/>
      <c r="D43" s="71">
        <v>0</v>
      </c>
      <c r="E43" s="74">
        <v>545</v>
      </c>
      <c r="F43" s="74">
        <v>545</v>
      </c>
      <c r="G43" s="74">
        <v>545</v>
      </c>
      <c r="H43" s="74">
        <v>545</v>
      </c>
      <c r="I43" s="74">
        <v>545</v>
      </c>
      <c r="J43" s="74">
        <v>545</v>
      </c>
      <c r="K43" s="74">
        <v>545</v>
      </c>
      <c r="L43" s="76">
        <v>584.02</v>
      </c>
      <c r="M43" s="76">
        <v>584.02</v>
      </c>
      <c r="N43" s="76">
        <v>584.02</v>
      </c>
      <c r="O43" s="76">
        <v>584.02</v>
      </c>
      <c r="P43" s="76">
        <v>584.02</v>
      </c>
      <c r="Q43" s="24">
        <f>SUMIF(E43:P43,"&lt;0")</f>
        <v>0</v>
      </c>
    </row>
    <row r="44" spans="2:17" ht="16.5" customHeight="1">
      <c r="B44" s="21" t="s">
        <v>28</v>
      </c>
      <c r="C44" s="17"/>
      <c r="D44" s="71">
        <v>0</v>
      </c>
      <c r="E44" s="74">
        <v>150</v>
      </c>
      <c r="F44" s="74">
        <v>150</v>
      </c>
      <c r="G44" s="74">
        <v>150</v>
      </c>
      <c r="H44" s="74">
        <v>150</v>
      </c>
      <c r="I44" s="74">
        <v>150</v>
      </c>
      <c r="J44" s="74">
        <v>150</v>
      </c>
      <c r="K44" s="74">
        <v>150</v>
      </c>
      <c r="L44" s="76">
        <v>160.74</v>
      </c>
      <c r="M44" s="76">
        <v>160.74</v>
      </c>
      <c r="N44" s="76">
        <v>160.74</v>
      </c>
      <c r="O44" s="76">
        <v>160.74</v>
      </c>
      <c r="P44" s="76">
        <v>160.74</v>
      </c>
      <c r="Q44" s="24">
        <f t="shared" si="0"/>
        <v>0</v>
      </c>
    </row>
    <row r="45" spans="2:17" ht="16.5" customHeight="1">
      <c r="B45" s="21" t="s">
        <v>29</v>
      </c>
      <c r="C45" s="17"/>
      <c r="D45" s="71">
        <v>0</v>
      </c>
      <c r="E45" s="74">
        <v>200</v>
      </c>
      <c r="F45" s="74">
        <v>200</v>
      </c>
      <c r="G45" s="74">
        <v>200</v>
      </c>
      <c r="H45" s="74">
        <v>200</v>
      </c>
      <c r="I45" s="74">
        <v>200</v>
      </c>
      <c r="J45" s="74">
        <v>200</v>
      </c>
      <c r="K45" s="75">
        <v>-200</v>
      </c>
      <c r="L45" s="74">
        <v>214.32</v>
      </c>
      <c r="M45" s="74">
        <v>214.32</v>
      </c>
      <c r="N45" s="74">
        <v>214.32</v>
      </c>
      <c r="O45" s="75">
        <v>-214.32</v>
      </c>
      <c r="P45" s="75">
        <v>-214.32</v>
      </c>
      <c r="Q45" s="24">
        <f t="shared" si="0"/>
        <v>-628.64</v>
      </c>
    </row>
    <row r="46" spans="2:17" ht="16.5" customHeight="1">
      <c r="B46" s="21" t="s">
        <v>57</v>
      </c>
      <c r="C46" s="17"/>
      <c r="D46" s="71">
        <v>0</v>
      </c>
      <c r="E46" s="74">
        <f aca="true" t="shared" si="1" ref="E46:P46">6722.32/12</f>
        <v>560.1933333333333</v>
      </c>
      <c r="F46" s="74">
        <f t="shared" si="1"/>
        <v>560.1933333333333</v>
      </c>
      <c r="G46" s="74">
        <f t="shared" si="1"/>
        <v>560.1933333333333</v>
      </c>
      <c r="H46" s="74">
        <f t="shared" si="1"/>
        <v>560.1933333333333</v>
      </c>
      <c r="I46" s="74">
        <f t="shared" si="1"/>
        <v>560.1933333333333</v>
      </c>
      <c r="J46" s="74">
        <f t="shared" si="1"/>
        <v>560.1933333333333</v>
      </c>
      <c r="K46" s="74">
        <f t="shared" si="1"/>
        <v>560.1933333333333</v>
      </c>
      <c r="L46" s="74">
        <f t="shared" si="1"/>
        <v>560.1933333333333</v>
      </c>
      <c r="M46" s="74">
        <f t="shared" si="1"/>
        <v>560.1933333333333</v>
      </c>
      <c r="N46" s="74">
        <f t="shared" si="1"/>
        <v>560.1933333333333</v>
      </c>
      <c r="O46" s="74">
        <f t="shared" si="1"/>
        <v>560.1933333333333</v>
      </c>
      <c r="P46" s="74">
        <f t="shared" si="1"/>
        <v>560.1933333333333</v>
      </c>
      <c r="Q46" s="24">
        <f>SUMIF(E46:P46,"&lt;0")</f>
        <v>0</v>
      </c>
    </row>
    <row r="47" spans="2:17" ht="16.5" customHeight="1">
      <c r="B47" s="21" t="s">
        <v>56</v>
      </c>
      <c r="C47" s="17"/>
      <c r="D47" s="71">
        <v>0</v>
      </c>
      <c r="E47" s="74" t="s">
        <v>58</v>
      </c>
      <c r="F47" s="74" t="s">
        <v>58</v>
      </c>
      <c r="G47" s="74" t="s">
        <v>58</v>
      </c>
      <c r="H47" s="74" t="s">
        <v>58</v>
      </c>
      <c r="I47" s="74" t="s">
        <v>58</v>
      </c>
      <c r="J47" s="74" t="s">
        <v>58</v>
      </c>
      <c r="K47" s="74" t="s">
        <v>58</v>
      </c>
      <c r="L47" s="76">
        <v>584.02</v>
      </c>
      <c r="M47" s="76">
        <v>584.02</v>
      </c>
      <c r="N47" s="76">
        <v>584.02</v>
      </c>
      <c r="O47" s="76">
        <v>584.02</v>
      </c>
      <c r="P47" s="76">
        <v>584.02</v>
      </c>
      <c r="Q47" s="24">
        <f t="shared" si="0"/>
        <v>0</v>
      </c>
    </row>
    <row r="48" spans="2:17" ht="15.75">
      <c r="B48" s="21" t="s">
        <v>52</v>
      </c>
      <c r="C48" s="18"/>
      <c r="D48" s="72"/>
      <c r="E48" s="79">
        <f>SUMIF(E5:E47,"&gt;0")</f>
        <v>38980.193333333336</v>
      </c>
      <c r="F48" s="79">
        <f aca="true" t="shared" si="2" ref="F48:L48">SUMIF(F5:F47,"&gt;0")</f>
        <v>36480.193333333336</v>
      </c>
      <c r="G48" s="79">
        <f t="shared" si="2"/>
        <v>37480.193333333336</v>
      </c>
      <c r="H48" s="79">
        <f t="shared" si="2"/>
        <v>37480.193333333336</v>
      </c>
      <c r="I48" s="79">
        <f t="shared" si="2"/>
        <v>36935.193333333336</v>
      </c>
      <c r="J48" s="79">
        <f t="shared" si="2"/>
        <v>36935.193333333336</v>
      </c>
      <c r="K48" s="79">
        <f t="shared" si="2"/>
        <v>39074.21333333334</v>
      </c>
      <c r="L48" s="79">
        <f t="shared" si="2"/>
        <v>40986.273333333316</v>
      </c>
      <c r="M48" s="79">
        <f>SUMIF(M5:M47,"&gt;0")</f>
        <v>40771.953333333324</v>
      </c>
      <c r="N48" s="79">
        <f>SUMIF(N5:N47,"&gt;0")</f>
        <v>51764.02333333331</v>
      </c>
      <c r="O48" s="79">
        <f>SUMIF(O5:O47,"&gt;0")</f>
        <v>43141.65333333332</v>
      </c>
      <c r="P48" s="79">
        <f>SUMIF(P5:P47,"&gt;0")</f>
        <v>41046.67333333332</v>
      </c>
      <c r="Q48" s="24">
        <f>SUM(Q4:Q47)</f>
        <v>-48408.66</v>
      </c>
    </row>
    <row r="49" ht="15">
      <c r="K49" s="31"/>
    </row>
    <row r="50" spans="2:4" ht="15">
      <c r="B50" s="8"/>
      <c r="D50" s="2" t="s">
        <v>54</v>
      </c>
    </row>
    <row r="51" spans="2:4" ht="15">
      <c r="B51" s="8"/>
      <c r="D51" s="2" t="s">
        <v>78</v>
      </c>
    </row>
    <row r="52" spans="3:5" ht="15">
      <c r="C52" s="81"/>
      <c r="D52" s="2" t="s">
        <v>75</v>
      </c>
      <c r="E52" s="81">
        <v>58411.17</v>
      </c>
    </row>
    <row r="53" spans="3:5" ht="15">
      <c r="C53" s="81"/>
      <c r="D53" s="2" t="s">
        <v>76</v>
      </c>
      <c r="E53" s="81">
        <v>38846.69</v>
      </c>
    </row>
    <row r="54" spans="3:5" ht="15">
      <c r="C54" s="81"/>
      <c r="D54" s="2" t="s">
        <v>77</v>
      </c>
      <c r="E54" s="81">
        <f>SUM(E52:E53)</f>
        <v>97257.86</v>
      </c>
    </row>
  </sheetData>
  <sheetProtection/>
  <mergeCells count="1">
    <mergeCell ref="E2:P2"/>
  </mergeCells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64"/>
  <sheetViews>
    <sheetView tabSelected="1" zoomScale="90" zoomScaleNormal="90" zoomScalePageLayoutView="0" workbookViewId="0" topLeftCell="A1">
      <selection activeCell="P7" sqref="P7"/>
    </sheetView>
  </sheetViews>
  <sheetFormatPr defaultColWidth="9.140625" defaultRowHeight="15"/>
  <cols>
    <col min="1" max="1" width="2.57421875" style="2" customWidth="1"/>
    <col min="2" max="2" width="20.140625" style="2" customWidth="1"/>
    <col min="3" max="3" width="2.28125" style="2" customWidth="1"/>
    <col min="4" max="4" width="17.57421875" style="2" customWidth="1"/>
    <col min="5" max="5" width="12.8515625" style="2" bestFit="1" customWidth="1"/>
    <col min="6" max="6" width="10.7109375" style="2" customWidth="1"/>
    <col min="7" max="7" width="10.421875" style="2" customWidth="1"/>
    <col min="8" max="10" width="11.7109375" style="2" customWidth="1"/>
    <col min="11" max="11" width="12.140625" style="2" customWidth="1"/>
    <col min="12" max="12" width="14.28125" style="2" customWidth="1"/>
    <col min="13" max="13" width="15.7109375" style="2" customWidth="1"/>
    <col min="14" max="14" width="13.00390625" style="2" customWidth="1"/>
    <col min="15" max="15" width="12.8515625" style="2" customWidth="1"/>
    <col min="16" max="16" width="10.421875" style="2" customWidth="1"/>
    <col min="17" max="17" width="17.7109375" style="2" bestFit="1" customWidth="1"/>
    <col min="18" max="16384" width="9.140625" style="2" customWidth="1"/>
  </cols>
  <sheetData>
    <row r="1" ht="15"/>
    <row r="2" spans="3:16" ht="18.75">
      <c r="C2" s="6"/>
      <c r="D2" s="6"/>
      <c r="E2" s="116" t="s">
        <v>79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3:16" ht="15"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7" ht="16.5" customHeight="1">
      <c r="B4" s="20" t="s">
        <v>53</v>
      </c>
      <c r="C4" s="16"/>
      <c r="D4" s="70" t="s">
        <v>80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41</v>
      </c>
      <c r="N4" s="3" t="s">
        <v>42</v>
      </c>
      <c r="O4" s="3" t="s">
        <v>43</v>
      </c>
      <c r="P4" s="3" t="s">
        <v>44</v>
      </c>
      <c r="Q4" s="23" t="s">
        <v>63</v>
      </c>
    </row>
    <row r="5" spans="2:17" ht="16.5" customHeight="1" thickBot="1">
      <c r="B5" s="21" t="s">
        <v>0</v>
      </c>
      <c r="C5" s="17"/>
      <c r="D5" s="83">
        <v>0</v>
      </c>
      <c r="E5" s="74">
        <v>584.02</v>
      </c>
      <c r="F5" s="74">
        <v>584.02</v>
      </c>
      <c r="G5" s="74">
        <v>584.02</v>
      </c>
      <c r="H5" s="74">
        <v>584.02</v>
      </c>
      <c r="I5" s="74">
        <v>584.02</v>
      </c>
      <c r="J5" s="74">
        <v>584.02</v>
      </c>
      <c r="K5" s="74">
        <v>584.02</v>
      </c>
      <c r="L5" s="74">
        <v>584.02</v>
      </c>
      <c r="M5" s="74">
        <v>584.02</v>
      </c>
      <c r="N5" s="74">
        <v>584.02</v>
      </c>
      <c r="O5" s="74">
        <v>584.02</v>
      </c>
      <c r="P5" s="74">
        <v>584.02</v>
      </c>
      <c r="Q5" s="24">
        <f>SUMIF(E5:P5,"&lt;0")</f>
        <v>0</v>
      </c>
    </row>
    <row r="6" spans="2:17" ht="16.5" customHeight="1" thickBot="1">
      <c r="B6" s="21" t="s">
        <v>1</v>
      </c>
      <c r="C6" s="17"/>
      <c r="D6" s="83">
        <v>0</v>
      </c>
      <c r="E6" s="74">
        <v>584.02</v>
      </c>
      <c r="F6" s="74">
        <v>584.02</v>
      </c>
      <c r="G6" s="74">
        <v>584.02</v>
      </c>
      <c r="H6" s="74">
        <v>584.02</v>
      </c>
      <c r="I6" s="74">
        <v>584.02</v>
      </c>
      <c r="J6" s="74">
        <v>584.02</v>
      </c>
      <c r="K6" s="74">
        <v>584.02</v>
      </c>
      <c r="L6" s="74">
        <v>584.02</v>
      </c>
      <c r="M6" s="74">
        <v>584.02</v>
      </c>
      <c r="N6" s="74">
        <v>584.02</v>
      </c>
      <c r="O6" s="74">
        <v>584.02</v>
      </c>
      <c r="P6" s="74">
        <v>584.02</v>
      </c>
      <c r="Q6" s="24">
        <f>SUMIF(E6:P6,"&lt;0")</f>
        <v>0</v>
      </c>
    </row>
    <row r="7" spans="2:17" ht="16.5" customHeight="1" thickBot="1">
      <c r="B7" s="69" t="s">
        <v>81</v>
      </c>
      <c r="C7" s="17"/>
      <c r="D7" s="83">
        <v>0</v>
      </c>
      <c r="E7" s="74">
        <v>584.02</v>
      </c>
      <c r="F7" s="74">
        <v>584.02</v>
      </c>
      <c r="G7" s="74">
        <v>584.02</v>
      </c>
      <c r="H7" s="74">
        <v>584.02</v>
      </c>
      <c r="I7" s="74">
        <v>584.02</v>
      </c>
      <c r="J7" s="74">
        <v>584.02</v>
      </c>
      <c r="K7" s="74">
        <v>584.02</v>
      </c>
      <c r="L7" s="74">
        <v>584.02</v>
      </c>
      <c r="M7" s="74">
        <v>584.02</v>
      </c>
      <c r="N7" s="74">
        <v>584.02</v>
      </c>
      <c r="O7" s="74">
        <v>584.02</v>
      </c>
      <c r="P7" s="74">
        <v>584.02</v>
      </c>
      <c r="Q7" s="24">
        <v>584.02</v>
      </c>
    </row>
    <row r="8" spans="2:17" ht="16.5" customHeight="1" thickBot="1">
      <c r="B8" s="21" t="s">
        <v>3</v>
      </c>
      <c r="C8" s="17"/>
      <c r="D8" s="83">
        <v>0</v>
      </c>
      <c r="E8" s="74">
        <v>2679</v>
      </c>
      <c r="F8" s="74">
        <v>2679</v>
      </c>
      <c r="G8" s="74">
        <v>2679</v>
      </c>
      <c r="H8" s="74">
        <v>2679</v>
      </c>
      <c r="I8" s="74">
        <v>2679</v>
      </c>
      <c r="J8" s="74">
        <v>2679</v>
      </c>
      <c r="K8" s="74">
        <v>2679</v>
      </c>
      <c r="L8" s="74">
        <v>2679</v>
      </c>
      <c r="M8" s="74">
        <v>2679</v>
      </c>
      <c r="N8" s="74">
        <v>2679</v>
      </c>
      <c r="O8" s="74">
        <v>2679</v>
      </c>
      <c r="P8" s="74">
        <v>2679</v>
      </c>
      <c r="Q8" s="24">
        <f>SUMIF(E8:P8,"&lt;0")</f>
        <v>0</v>
      </c>
    </row>
    <row r="9" spans="2:17" ht="16.5" customHeight="1" thickBot="1">
      <c r="B9" s="69" t="s">
        <v>113</v>
      </c>
      <c r="C9" s="17"/>
      <c r="D9" s="83">
        <v>0</v>
      </c>
      <c r="E9" s="74">
        <f>-H9</f>
        <v>1071</v>
      </c>
      <c r="F9" s="74">
        <f>-I9</f>
        <v>-1071</v>
      </c>
      <c r="G9" s="74">
        <f>-J9</f>
        <v>-1071</v>
      </c>
      <c r="H9" s="74">
        <f>-K9</f>
        <v>-1071</v>
      </c>
      <c r="I9" s="74">
        <v>1071</v>
      </c>
      <c r="J9" s="74">
        <v>1071</v>
      </c>
      <c r="K9" s="74">
        <v>1071</v>
      </c>
      <c r="L9" s="74">
        <v>1071</v>
      </c>
      <c r="M9" s="74">
        <v>1071</v>
      </c>
      <c r="N9" s="74">
        <v>1071</v>
      </c>
      <c r="O9" s="74">
        <v>1071</v>
      </c>
      <c r="P9" s="74">
        <v>1071</v>
      </c>
      <c r="Q9" s="24">
        <v>0</v>
      </c>
    </row>
    <row r="10" spans="2:17" ht="16.5" customHeight="1" thickBot="1">
      <c r="B10" s="21" t="s">
        <v>4</v>
      </c>
      <c r="C10" s="17"/>
      <c r="D10" s="83">
        <v>0</v>
      </c>
      <c r="E10" s="74">
        <v>584.02</v>
      </c>
      <c r="F10" s="74">
        <v>584.02</v>
      </c>
      <c r="G10" s="74">
        <v>584.02</v>
      </c>
      <c r="H10" s="74">
        <v>584.02</v>
      </c>
      <c r="I10" s="74">
        <v>584.02</v>
      </c>
      <c r="J10" s="74">
        <v>584.02</v>
      </c>
      <c r="K10" s="74">
        <v>584.02</v>
      </c>
      <c r="L10" s="74">
        <v>584.02</v>
      </c>
      <c r="M10" s="74">
        <v>584.02</v>
      </c>
      <c r="N10" s="74">
        <v>584.02</v>
      </c>
      <c r="O10" s="74">
        <v>584.02</v>
      </c>
      <c r="P10" s="76"/>
      <c r="Q10" s="24">
        <f>SUMIF(D10:P10,"&lt;0")</f>
        <v>0</v>
      </c>
    </row>
    <row r="11" spans="2:17" ht="16.5" customHeight="1" thickBot="1">
      <c r="B11" s="69" t="s">
        <v>115</v>
      </c>
      <c r="C11" s="17"/>
      <c r="D11" s="83" t="s">
        <v>111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584</v>
      </c>
      <c r="K11" s="74">
        <v>584</v>
      </c>
      <c r="L11" s="74">
        <v>584</v>
      </c>
      <c r="M11" s="74">
        <v>584</v>
      </c>
      <c r="N11" s="74">
        <v>584</v>
      </c>
      <c r="O11" s="74">
        <v>584</v>
      </c>
      <c r="P11" s="76"/>
      <c r="Q11" s="24">
        <v>0</v>
      </c>
    </row>
    <row r="12" spans="2:17" ht="16.5" customHeight="1" thickBot="1">
      <c r="B12" s="69" t="s">
        <v>82</v>
      </c>
      <c r="C12" s="17"/>
      <c r="D12" s="83">
        <v>0</v>
      </c>
      <c r="E12" s="74">
        <v>0</v>
      </c>
      <c r="F12" s="74">
        <v>584.02</v>
      </c>
      <c r="G12" s="74">
        <v>584.02</v>
      </c>
      <c r="H12" s="74">
        <v>584.02</v>
      </c>
      <c r="I12" s="74">
        <v>584.02</v>
      </c>
      <c r="J12" s="74">
        <v>584.02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24">
        <f>SUMIF(D12:P12,"&lt;0")</f>
        <v>0</v>
      </c>
    </row>
    <row r="13" spans="2:17" ht="16.5" customHeight="1" thickBot="1">
      <c r="B13" s="22" t="s">
        <v>5</v>
      </c>
      <c r="C13" s="17"/>
      <c r="D13" s="83">
        <v>0</v>
      </c>
      <c r="E13" s="74">
        <v>584.02</v>
      </c>
      <c r="F13" s="74">
        <v>584.02</v>
      </c>
      <c r="G13" s="74">
        <v>584.02</v>
      </c>
      <c r="H13" s="74">
        <v>584.02</v>
      </c>
      <c r="I13" s="74">
        <v>584.02</v>
      </c>
      <c r="J13" s="74">
        <v>584.02</v>
      </c>
      <c r="K13" s="74">
        <v>584.02</v>
      </c>
      <c r="L13" s="74">
        <v>584.02</v>
      </c>
      <c r="M13" s="76">
        <v>584.02</v>
      </c>
      <c r="N13" s="74">
        <v>584.02</v>
      </c>
      <c r="O13" s="74">
        <v>584.02</v>
      </c>
      <c r="P13" s="74">
        <v>584.02</v>
      </c>
      <c r="Q13" s="24">
        <v>2336.08</v>
      </c>
    </row>
    <row r="14" spans="2:17" ht="16.5" customHeight="1" thickBot="1">
      <c r="B14" s="21" t="s">
        <v>6</v>
      </c>
      <c r="C14" s="17"/>
      <c r="D14" s="83">
        <v>0</v>
      </c>
      <c r="E14" s="74">
        <v>584.02</v>
      </c>
      <c r="F14" s="74">
        <v>584.02</v>
      </c>
      <c r="G14" s="74">
        <v>584.02</v>
      </c>
      <c r="H14" s="74">
        <v>584.02</v>
      </c>
      <c r="I14" s="74">
        <v>584.02</v>
      </c>
      <c r="J14" s="74">
        <v>584.02</v>
      </c>
      <c r="K14" s="74">
        <v>584.02</v>
      </c>
      <c r="L14" s="74">
        <v>584.02</v>
      </c>
      <c r="M14" s="74">
        <v>584.02</v>
      </c>
      <c r="N14" s="74">
        <v>584.02</v>
      </c>
      <c r="O14" s="74">
        <v>584.02</v>
      </c>
      <c r="P14" s="74">
        <v>584.02</v>
      </c>
      <c r="Q14" s="24">
        <f>SUMIF(E14:P14,"&lt;0")</f>
        <v>0</v>
      </c>
    </row>
    <row r="15" spans="2:17" ht="16.5" customHeight="1" thickBot="1">
      <c r="B15" s="21" t="s">
        <v>7</v>
      </c>
      <c r="C15" s="17"/>
      <c r="D15" s="83">
        <v>0</v>
      </c>
      <c r="E15" s="74">
        <v>584.02</v>
      </c>
      <c r="F15" s="74">
        <v>584.02</v>
      </c>
      <c r="G15" s="74">
        <v>584.02</v>
      </c>
      <c r="H15" s="74">
        <v>584.02</v>
      </c>
      <c r="I15" s="74">
        <v>584.02</v>
      </c>
      <c r="J15" s="74">
        <v>584.02</v>
      </c>
      <c r="K15" s="74">
        <v>584.02</v>
      </c>
      <c r="L15" s="74">
        <v>584.02</v>
      </c>
      <c r="M15" s="74">
        <v>584.02</v>
      </c>
      <c r="N15" s="74">
        <v>584.02</v>
      </c>
      <c r="O15" s="74">
        <v>584.02</v>
      </c>
      <c r="P15" s="74">
        <v>584.02</v>
      </c>
      <c r="Q15" s="24">
        <f>SUMIF(E15:P15,"&lt;0")</f>
        <v>0</v>
      </c>
    </row>
    <row r="16" spans="2:17" ht="16.5" customHeight="1" thickBot="1">
      <c r="B16" s="21" t="s">
        <v>32</v>
      </c>
      <c r="C16" s="19"/>
      <c r="D16" s="83">
        <v>0</v>
      </c>
      <c r="E16" s="76">
        <v>1071.6</v>
      </c>
      <c r="F16" s="76">
        <v>1071.6</v>
      </c>
      <c r="G16" s="76">
        <v>1071.6</v>
      </c>
      <c r="H16" s="76">
        <v>1071.6</v>
      </c>
      <c r="I16" s="76">
        <v>1071.6</v>
      </c>
      <c r="J16" s="76">
        <v>1071.6</v>
      </c>
      <c r="K16" s="76">
        <v>1071.6</v>
      </c>
      <c r="L16" s="76">
        <v>1071.6</v>
      </c>
      <c r="M16" s="76">
        <v>1071.6</v>
      </c>
      <c r="N16" s="76">
        <v>1071.6</v>
      </c>
      <c r="O16" s="76">
        <v>1071.6</v>
      </c>
      <c r="P16" s="76">
        <v>1071.6</v>
      </c>
      <c r="Q16" s="24">
        <f>SUMIF(E16:P16,"&lt;0")</f>
        <v>0</v>
      </c>
    </row>
    <row r="17" spans="2:17" ht="16.5" customHeight="1" thickBot="1">
      <c r="B17" s="21" t="s">
        <v>47</v>
      </c>
      <c r="C17" s="17"/>
      <c r="D17" s="83">
        <v>0</v>
      </c>
      <c r="E17" s="74">
        <v>584.02</v>
      </c>
      <c r="F17" s="74">
        <v>584.02</v>
      </c>
      <c r="G17" s="74">
        <v>584.02</v>
      </c>
      <c r="H17" s="74">
        <v>584.02</v>
      </c>
      <c r="I17" s="74">
        <v>584.02</v>
      </c>
      <c r="J17" s="74">
        <v>584.02</v>
      </c>
      <c r="K17" s="74">
        <v>584.02</v>
      </c>
      <c r="L17" s="74">
        <v>584.02</v>
      </c>
      <c r="M17" s="74">
        <v>584.02</v>
      </c>
      <c r="N17" s="74">
        <v>584.02</v>
      </c>
      <c r="O17" s="74">
        <v>584.02</v>
      </c>
      <c r="P17" s="74">
        <v>584.02</v>
      </c>
      <c r="Q17" s="24">
        <f>SUMIF(D17:P17,"&lt;0")</f>
        <v>0</v>
      </c>
    </row>
    <row r="18" spans="2:17" ht="16.5" customHeight="1" thickBot="1">
      <c r="B18" s="21" t="s">
        <v>49</v>
      </c>
      <c r="C18" s="17"/>
      <c r="D18" s="83">
        <v>-67832.96</v>
      </c>
      <c r="E18" s="75">
        <v>-2679</v>
      </c>
      <c r="F18" s="75">
        <v>-2679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/>
      <c r="M18" s="75"/>
      <c r="N18" s="75"/>
      <c r="O18" s="75"/>
      <c r="P18" s="75"/>
      <c r="Q18" s="24">
        <f>SUMIF(D18:P18,"&lt;0")</f>
        <v>-73190.96</v>
      </c>
    </row>
    <row r="19" spans="2:17" ht="16.5" customHeight="1" thickBot="1">
      <c r="B19" s="21" t="s">
        <v>8</v>
      </c>
      <c r="C19" s="17"/>
      <c r="D19" s="83">
        <v>0</v>
      </c>
      <c r="E19" s="74">
        <v>584.02</v>
      </c>
      <c r="F19" s="74">
        <v>584.02</v>
      </c>
      <c r="G19" s="74">
        <v>584.02</v>
      </c>
      <c r="H19" s="74">
        <v>584.02</v>
      </c>
      <c r="I19" s="74">
        <v>584.02</v>
      </c>
      <c r="J19" s="74">
        <v>584.02</v>
      </c>
      <c r="K19" s="74">
        <v>584.02</v>
      </c>
      <c r="L19" s="74">
        <v>584.02</v>
      </c>
      <c r="M19" s="74">
        <v>584.02</v>
      </c>
      <c r="N19" s="74">
        <v>584.02</v>
      </c>
      <c r="O19" s="74">
        <v>584.02</v>
      </c>
      <c r="P19" s="76"/>
      <c r="Q19" s="24">
        <f aca="true" t="shared" si="0" ref="Q19:Q38">SUMIF(D19:P19,"&lt;0")</f>
        <v>0</v>
      </c>
    </row>
    <row r="20" spans="2:17" ht="16.5" customHeight="1" thickBot="1">
      <c r="B20" s="21" t="s">
        <v>9</v>
      </c>
      <c r="C20" s="17"/>
      <c r="D20" s="83">
        <v>0</v>
      </c>
      <c r="E20" s="76">
        <v>1071.6</v>
      </c>
      <c r="F20" s="76">
        <v>1071.6</v>
      </c>
      <c r="G20" s="76">
        <v>1071.6</v>
      </c>
      <c r="H20" s="76">
        <v>1071.6</v>
      </c>
      <c r="I20" s="76">
        <v>1071.6</v>
      </c>
      <c r="J20" s="76">
        <v>1071.6</v>
      </c>
      <c r="K20" s="76">
        <v>1071.6</v>
      </c>
      <c r="L20" s="76">
        <v>1071.6</v>
      </c>
      <c r="M20" s="76">
        <v>1071.6</v>
      </c>
      <c r="N20" s="76">
        <v>1071.6</v>
      </c>
      <c r="O20" s="76">
        <v>1071.6</v>
      </c>
      <c r="P20" s="76">
        <v>1071.6</v>
      </c>
      <c r="Q20" s="24">
        <f t="shared" si="0"/>
        <v>0</v>
      </c>
    </row>
    <row r="21" spans="2:17" ht="16.5" customHeight="1" thickBot="1">
      <c r="B21" s="21" t="s">
        <v>10</v>
      </c>
      <c r="C21" s="17"/>
      <c r="D21" s="83">
        <v>0</v>
      </c>
      <c r="E21" s="74">
        <v>1679</v>
      </c>
      <c r="F21" s="74">
        <v>1679</v>
      </c>
      <c r="G21" s="74">
        <v>1679</v>
      </c>
      <c r="H21" s="74">
        <v>1679</v>
      </c>
      <c r="I21" s="74">
        <v>1679</v>
      </c>
      <c r="J21" s="74">
        <v>1679</v>
      </c>
      <c r="K21" s="74">
        <v>1679</v>
      </c>
      <c r="L21" s="74">
        <v>1679</v>
      </c>
      <c r="M21" s="74">
        <v>1679</v>
      </c>
      <c r="N21" s="74">
        <v>1679</v>
      </c>
      <c r="O21" s="74">
        <v>1679</v>
      </c>
      <c r="P21" s="74">
        <v>1679</v>
      </c>
      <c r="Q21" s="24">
        <f t="shared" si="0"/>
        <v>0</v>
      </c>
    </row>
    <row r="22" spans="2:17" ht="16.5" customHeight="1" thickBot="1">
      <c r="B22" s="21" t="s">
        <v>30</v>
      </c>
      <c r="C22" s="17"/>
      <c r="D22" s="83">
        <v>0</v>
      </c>
      <c r="E22" s="74">
        <v>584.02</v>
      </c>
      <c r="F22" s="74">
        <v>584.02</v>
      </c>
      <c r="G22" s="74">
        <v>584.02</v>
      </c>
      <c r="H22" s="74">
        <v>584.02</v>
      </c>
      <c r="I22" s="74">
        <v>584.02</v>
      </c>
      <c r="J22" s="74">
        <v>584.02</v>
      </c>
      <c r="K22" s="74"/>
      <c r="L22" s="74">
        <v>584.02</v>
      </c>
      <c r="M22" s="74">
        <v>584.02</v>
      </c>
      <c r="N22" s="74">
        <v>584.02</v>
      </c>
      <c r="O22" s="74">
        <v>584.02</v>
      </c>
      <c r="P22" s="76"/>
      <c r="Q22" s="24">
        <f t="shared" si="0"/>
        <v>0</v>
      </c>
    </row>
    <row r="23" spans="2:17" ht="16.5" customHeight="1" thickBot="1">
      <c r="B23" s="21" t="s">
        <v>11</v>
      </c>
      <c r="C23" s="17"/>
      <c r="D23" s="83">
        <v>0</v>
      </c>
      <c r="E23" s="74">
        <v>2143.2</v>
      </c>
      <c r="F23" s="74">
        <v>2143.2</v>
      </c>
      <c r="G23" s="74">
        <v>2143.2</v>
      </c>
      <c r="H23" s="74">
        <v>2143.2</v>
      </c>
      <c r="I23" s="74">
        <v>2143.2</v>
      </c>
      <c r="J23" s="74">
        <v>2143.2</v>
      </c>
      <c r="K23" s="74">
        <v>2143.2</v>
      </c>
      <c r="L23" s="74">
        <v>2143.2</v>
      </c>
      <c r="M23" s="74">
        <v>2143.2</v>
      </c>
      <c r="N23" s="74">
        <v>2143.2</v>
      </c>
      <c r="O23" s="74">
        <v>2143.2</v>
      </c>
      <c r="P23" s="74">
        <v>2143.2</v>
      </c>
      <c r="Q23" s="24">
        <f t="shared" si="0"/>
        <v>0</v>
      </c>
    </row>
    <row r="24" spans="2:17" ht="16.5" customHeight="1" thickBot="1">
      <c r="B24" s="21" t="s">
        <v>12</v>
      </c>
      <c r="C24" s="17"/>
      <c r="D24" s="83">
        <v>0</v>
      </c>
      <c r="E24" s="74">
        <v>2679</v>
      </c>
      <c r="F24" s="74">
        <v>2679</v>
      </c>
      <c r="G24" s="74">
        <v>2679</v>
      </c>
      <c r="H24" s="74">
        <v>2679</v>
      </c>
      <c r="I24" s="74">
        <v>2679</v>
      </c>
      <c r="J24" s="74">
        <v>2679</v>
      </c>
      <c r="K24" s="74">
        <v>2679</v>
      </c>
      <c r="L24" s="74">
        <v>2679</v>
      </c>
      <c r="M24" s="74">
        <v>2679</v>
      </c>
      <c r="N24" s="74">
        <v>2679</v>
      </c>
      <c r="O24" s="74">
        <v>2679</v>
      </c>
      <c r="P24" s="74">
        <v>2679</v>
      </c>
      <c r="Q24" s="24">
        <f t="shared" si="0"/>
        <v>0</v>
      </c>
    </row>
    <row r="25" spans="2:17" ht="16.5" customHeight="1" thickBot="1">
      <c r="B25" s="69" t="s">
        <v>124</v>
      </c>
      <c r="C25" s="17"/>
      <c r="D25" s="83">
        <v>0</v>
      </c>
      <c r="E25" s="74">
        <f aca="true" t="shared" si="1" ref="E25:L25">-H25</f>
        <v>-584.02</v>
      </c>
      <c r="F25" s="74">
        <f t="shared" si="1"/>
        <v>-584.02</v>
      </c>
      <c r="G25" s="74">
        <v>0</v>
      </c>
      <c r="H25" s="74">
        <f t="shared" si="1"/>
        <v>584.02</v>
      </c>
      <c r="I25" s="74">
        <f t="shared" si="1"/>
        <v>584.02</v>
      </c>
      <c r="J25" s="74">
        <v>0</v>
      </c>
      <c r="K25" s="74">
        <f t="shared" si="1"/>
        <v>-584.02</v>
      </c>
      <c r="L25" s="74">
        <f t="shared" si="1"/>
        <v>-584.02</v>
      </c>
      <c r="M25" s="74">
        <v>584.02</v>
      </c>
      <c r="N25" s="74">
        <v>584.02</v>
      </c>
      <c r="O25" s="74">
        <v>584.02</v>
      </c>
      <c r="P25" s="74">
        <v>584.02</v>
      </c>
      <c r="Q25" s="24">
        <f t="shared" si="0"/>
        <v>-2336.08</v>
      </c>
    </row>
    <row r="26" spans="2:17" ht="16.5" customHeight="1" thickBot="1">
      <c r="B26" s="21" t="s">
        <v>14</v>
      </c>
      <c r="C26" s="17"/>
      <c r="D26" s="83">
        <v>0</v>
      </c>
      <c r="E26" s="76">
        <v>1071.6</v>
      </c>
      <c r="F26" s="76">
        <v>1071.6</v>
      </c>
      <c r="G26" s="76">
        <v>1071.6</v>
      </c>
      <c r="H26" s="76">
        <v>1071.6</v>
      </c>
      <c r="I26" s="76">
        <v>1071.6</v>
      </c>
      <c r="J26" s="76">
        <v>1071.6</v>
      </c>
      <c r="K26" s="76">
        <v>1071.6</v>
      </c>
      <c r="L26" s="76">
        <v>1071.6</v>
      </c>
      <c r="M26" s="76">
        <v>1071.6</v>
      </c>
      <c r="N26" s="76">
        <v>1071.6</v>
      </c>
      <c r="O26" s="76">
        <v>1071.6</v>
      </c>
      <c r="P26" s="76">
        <v>1071.6</v>
      </c>
      <c r="Q26" s="24">
        <f t="shared" si="0"/>
        <v>0</v>
      </c>
    </row>
    <row r="27" spans="2:17" ht="16.5" customHeight="1" thickBot="1">
      <c r="B27" s="69" t="s">
        <v>117</v>
      </c>
      <c r="C27" s="17"/>
      <c r="D27" s="83">
        <v>0</v>
      </c>
      <c r="E27" s="74">
        <f>-H27</f>
        <v>1071</v>
      </c>
      <c r="F27" s="74">
        <f>-I27</f>
        <v>-1071</v>
      </c>
      <c r="G27" s="74">
        <f>-J27</f>
        <v>-1071</v>
      </c>
      <c r="H27" s="74">
        <f>-K27</f>
        <v>-1071</v>
      </c>
      <c r="I27" s="76">
        <v>1071</v>
      </c>
      <c r="J27" s="76">
        <v>1071</v>
      </c>
      <c r="K27" s="76">
        <v>1071</v>
      </c>
      <c r="L27" s="76">
        <v>1071</v>
      </c>
      <c r="M27" s="76">
        <v>1071</v>
      </c>
      <c r="N27" s="76">
        <v>1071</v>
      </c>
      <c r="O27" s="76">
        <v>1071</v>
      </c>
      <c r="P27" s="76"/>
      <c r="Q27" s="24">
        <f>SUMIF(D27:P27,"&lt;0")</f>
        <v>-3213</v>
      </c>
    </row>
    <row r="28" spans="2:17" ht="16.5" customHeight="1" thickBot="1">
      <c r="B28" s="21" t="s">
        <v>15</v>
      </c>
      <c r="C28" s="17"/>
      <c r="D28" s="83">
        <v>0</v>
      </c>
      <c r="E28" s="74">
        <v>584.02</v>
      </c>
      <c r="F28" s="76">
        <v>584.02</v>
      </c>
      <c r="G28" s="74">
        <v>584.02</v>
      </c>
      <c r="H28" s="74">
        <v>584.02</v>
      </c>
      <c r="I28" s="74">
        <v>584.02</v>
      </c>
      <c r="J28" s="74">
        <v>584.02</v>
      </c>
      <c r="K28" s="74">
        <v>584.02</v>
      </c>
      <c r="L28" s="74">
        <v>584.02</v>
      </c>
      <c r="M28" s="74">
        <v>584.02</v>
      </c>
      <c r="N28" s="74">
        <v>584.02</v>
      </c>
      <c r="O28" s="74">
        <v>584.02</v>
      </c>
      <c r="P28" s="76"/>
      <c r="Q28" s="24">
        <f t="shared" si="0"/>
        <v>0</v>
      </c>
    </row>
    <row r="29" spans="2:17" ht="16.5" customHeight="1" thickBot="1">
      <c r="B29" s="69" t="s">
        <v>126</v>
      </c>
      <c r="C29" s="17"/>
      <c r="D29" s="83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584.02</v>
      </c>
      <c r="N29" s="74">
        <v>584.02</v>
      </c>
      <c r="O29" s="74">
        <v>584.02</v>
      </c>
      <c r="P29" s="76"/>
      <c r="Q29" s="24"/>
    </row>
    <row r="30" spans="2:17" ht="16.5" customHeight="1" thickBot="1">
      <c r="B30" s="69" t="s">
        <v>127</v>
      </c>
      <c r="C30" s="17"/>
      <c r="D30" s="83"/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1071</v>
      </c>
      <c r="O30" s="74">
        <v>1071</v>
      </c>
      <c r="P30" s="74">
        <v>1071</v>
      </c>
      <c r="Q30" s="24"/>
    </row>
    <row r="31" spans="2:17" ht="16.5" customHeight="1" thickBot="1">
      <c r="B31" s="21" t="s">
        <v>31</v>
      </c>
      <c r="C31" s="17"/>
      <c r="D31" s="83">
        <v>0</v>
      </c>
      <c r="E31" s="74">
        <v>2679</v>
      </c>
      <c r="F31" s="74">
        <v>2679</v>
      </c>
      <c r="G31" s="75">
        <v>-2679</v>
      </c>
      <c r="H31" s="75">
        <v>-2679</v>
      </c>
      <c r="I31" s="75">
        <v>-2679</v>
      </c>
      <c r="J31" s="75">
        <v>-2679</v>
      </c>
      <c r="K31" s="75">
        <v>-2679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24">
        <f t="shared" si="0"/>
        <v>-13395</v>
      </c>
    </row>
    <row r="32" spans="2:17" ht="16.5" customHeight="1" thickBot="1">
      <c r="B32" s="21" t="s">
        <v>50</v>
      </c>
      <c r="C32" s="17"/>
      <c r="D32" s="83">
        <v>0</v>
      </c>
      <c r="E32" s="112">
        <v>1071.6</v>
      </c>
      <c r="F32" s="75">
        <v>-1071.6</v>
      </c>
      <c r="G32" s="75">
        <v>-1071.6</v>
      </c>
      <c r="H32" s="75">
        <v>-1071.6</v>
      </c>
      <c r="I32" s="75">
        <v>-1071.6</v>
      </c>
      <c r="J32" s="75">
        <v>-1071.6</v>
      </c>
      <c r="K32" s="75">
        <v>-1071.6</v>
      </c>
      <c r="L32" s="114">
        <v>1071.6</v>
      </c>
      <c r="M32" s="114">
        <v>1071.6</v>
      </c>
      <c r="N32" s="114">
        <v>1071.6</v>
      </c>
      <c r="O32" s="114">
        <v>1071.6</v>
      </c>
      <c r="P32" s="78"/>
      <c r="Q32" s="24">
        <f t="shared" si="0"/>
        <v>-6429.6</v>
      </c>
    </row>
    <row r="33" spans="2:17" ht="16.5" customHeight="1" thickBot="1">
      <c r="B33" s="69" t="s">
        <v>128</v>
      </c>
      <c r="C33" s="17"/>
      <c r="D33" s="83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6">
        <v>584</v>
      </c>
      <c r="P33" s="78"/>
      <c r="Q33" s="24"/>
    </row>
    <row r="34" spans="2:17" ht="16.5" customHeight="1" thickBot="1">
      <c r="B34" s="21" t="s">
        <v>16</v>
      </c>
      <c r="C34" s="17"/>
      <c r="D34" s="83">
        <v>0</v>
      </c>
      <c r="E34" s="74">
        <v>584.02</v>
      </c>
      <c r="F34" s="74">
        <v>584.02</v>
      </c>
      <c r="G34" s="75">
        <v>-584.02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24">
        <f>SUMIF(D34:P34,"&lt;0")</f>
        <v>-584.02</v>
      </c>
    </row>
    <row r="35" spans="2:17" ht="16.5" customHeight="1" thickBot="1">
      <c r="B35" s="69" t="s">
        <v>125</v>
      </c>
      <c r="C35" s="17"/>
      <c r="D35" s="83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1071</v>
      </c>
      <c r="N35" s="74">
        <v>1071</v>
      </c>
      <c r="O35" s="74">
        <v>1071</v>
      </c>
      <c r="P35" s="74"/>
      <c r="Q35" s="24"/>
    </row>
    <row r="36" spans="2:17" ht="16.5" customHeight="1" thickBot="1">
      <c r="B36" s="69" t="s">
        <v>74</v>
      </c>
      <c r="C36" s="17"/>
      <c r="D36" s="83">
        <v>0</v>
      </c>
      <c r="E36" s="74">
        <v>584.02</v>
      </c>
      <c r="F36" s="74">
        <v>584.02</v>
      </c>
      <c r="G36" s="74">
        <v>584.02</v>
      </c>
      <c r="H36" s="74">
        <v>584.02</v>
      </c>
      <c r="I36" s="74">
        <v>584.02</v>
      </c>
      <c r="J36" s="74">
        <v>584.02</v>
      </c>
      <c r="K36" s="74">
        <v>584.02</v>
      </c>
      <c r="L36" s="74">
        <v>584.02</v>
      </c>
      <c r="M36" s="74">
        <v>584.02</v>
      </c>
      <c r="N36" s="74">
        <v>584.02</v>
      </c>
      <c r="O36" s="74">
        <v>584.02</v>
      </c>
      <c r="P36" s="74">
        <v>584.02</v>
      </c>
      <c r="Q36" s="24">
        <f t="shared" si="0"/>
        <v>0</v>
      </c>
    </row>
    <row r="37" spans="2:17" ht="16.5" customHeight="1" thickBot="1">
      <c r="B37" s="69" t="s">
        <v>123</v>
      </c>
      <c r="C37" s="17"/>
      <c r="D37" s="83">
        <v>0</v>
      </c>
      <c r="E37" s="74">
        <f>-H37</f>
        <v>-905</v>
      </c>
      <c r="F37" s="74">
        <v>0</v>
      </c>
      <c r="G37" s="74">
        <f>-J37</f>
        <v>905</v>
      </c>
      <c r="H37" s="74">
        <f>-K37</f>
        <v>905</v>
      </c>
      <c r="I37" s="74">
        <v>0</v>
      </c>
      <c r="J37" s="74">
        <f>-M37</f>
        <v>-905</v>
      </c>
      <c r="K37" s="74">
        <f>-N37</f>
        <v>-905</v>
      </c>
      <c r="L37" s="74">
        <v>905</v>
      </c>
      <c r="M37" s="74">
        <v>905</v>
      </c>
      <c r="N37" s="74">
        <v>905</v>
      </c>
      <c r="O37" s="74">
        <v>905</v>
      </c>
      <c r="P37" s="76"/>
      <c r="Q37" s="24"/>
    </row>
    <row r="38" spans="2:17" ht="16.5" customHeight="1" thickBot="1">
      <c r="B38" s="21" t="s">
        <v>17</v>
      </c>
      <c r="C38" s="17"/>
      <c r="D38" s="83">
        <v>0</v>
      </c>
      <c r="E38" s="76">
        <v>1071.6</v>
      </c>
      <c r="F38" s="76">
        <v>1071.6</v>
      </c>
      <c r="G38" s="76">
        <v>1071.6</v>
      </c>
      <c r="H38" s="76">
        <v>1071.6</v>
      </c>
      <c r="I38" s="76">
        <v>1071.6</v>
      </c>
      <c r="J38" s="76">
        <v>1071.6</v>
      </c>
      <c r="K38" s="76">
        <v>1071.6</v>
      </c>
      <c r="L38" s="76">
        <v>1071.6</v>
      </c>
      <c r="M38" s="76">
        <v>0</v>
      </c>
      <c r="N38" s="76">
        <v>0</v>
      </c>
      <c r="O38" s="76">
        <v>0</v>
      </c>
      <c r="P38" s="76">
        <v>0</v>
      </c>
      <c r="Q38" s="24">
        <f t="shared" si="0"/>
        <v>0</v>
      </c>
    </row>
    <row r="39" spans="2:17" ht="16.5" customHeight="1" thickBot="1">
      <c r="B39" s="21" t="s">
        <v>18</v>
      </c>
      <c r="C39" s="17"/>
      <c r="D39" s="83">
        <v>0</v>
      </c>
      <c r="E39" s="74">
        <v>2679</v>
      </c>
      <c r="F39" s="74">
        <v>2679</v>
      </c>
      <c r="G39" s="74">
        <v>2679</v>
      </c>
      <c r="H39" s="74">
        <v>2679</v>
      </c>
      <c r="I39" s="74">
        <v>2679</v>
      </c>
      <c r="J39" s="74">
        <v>2679</v>
      </c>
      <c r="K39" s="74">
        <v>2679</v>
      </c>
      <c r="L39" s="74">
        <v>2679</v>
      </c>
      <c r="M39" s="76"/>
      <c r="N39" s="76"/>
      <c r="O39" s="76"/>
      <c r="P39" s="76"/>
      <c r="Q39" s="24">
        <f>SUMIF(E39:P39,"&lt;0")</f>
        <v>0</v>
      </c>
    </row>
    <row r="40" spans="2:17" ht="16.5" customHeight="1" thickBot="1">
      <c r="B40" s="21" t="s">
        <v>46</v>
      </c>
      <c r="C40" s="17"/>
      <c r="D40" s="83">
        <v>0</v>
      </c>
      <c r="E40" s="74">
        <v>584.02</v>
      </c>
      <c r="F40" s="74">
        <v>584.02</v>
      </c>
      <c r="G40" s="74">
        <v>584.02</v>
      </c>
      <c r="H40" s="74">
        <v>584.02</v>
      </c>
      <c r="I40" s="74">
        <v>584.02</v>
      </c>
      <c r="J40" s="74">
        <v>584.02</v>
      </c>
      <c r="K40" s="74">
        <v>584.02</v>
      </c>
      <c r="L40" s="74">
        <v>584.02</v>
      </c>
      <c r="M40" s="74">
        <v>584.02</v>
      </c>
      <c r="N40" s="74">
        <v>584.02</v>
      </c>
      <c r="O40" s="74">
        <v>584.02</v>
      </c>
      <c r="P40" s="76"/>
      <c r="Q40" s="24">
        <f>SUMIF(E40:P40,"&lt;0")</f>
        <v>0</v>
      </c>
    </row>
    <row r="41" spans="2:17" ht="16.5" customHeight="1" thickBot="1">
      <c r="B41" s="69" t="s">
        <v>122</v>
      </c>
      <c r="C41" s="17"/>
      <c r="D41" s="83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2142</v>
      </c>
      <c r="K41" s="74">
        <v>2142</v>
      </c>
      <c r="L41" s="74">
        <v>2142</v>
      </c>
      <c r="M41" s="74">
        <v>2142</v>
      </c>
      <c r="N41" s="74">
        <v>2142</v>
      </c>
      <c r="O41" s="74">
        <v>0</v>
      </c>
      <c r="P41" s="74">
        <v>0</v>
      </c>
      <c r="Q41" s="24"/>
    </row>
    <row r="42" spans="2:17" ht="16.5" customHeight="1" thickBot="1">
      <c r="B42" s="69" t="s">
        <v>119</v>
      </c>
      <c r="C42" s="17"/>
      <c r="D42" s="83">
        <v>0</v>
      </c>
      <c r="E42" s="74">
        <v>0</v>
      </c>
      <c r="F42" s="74">
        <v>0</v>
      </c>
      <c r="G42" s="74">
        <v>0</v>
      </c>
      <c r="H42" s="74">
        <v>0</v>
      </c>
      <c r="I42" s="74">
        <v>905</v>
      </c>
      <c r="J42" s="74">
        <v>905</v>
      </c>
      <c r="K42" s="74">
        <v>905</v>
      </c>
      <c r="L42" s="74">
        <v>905</v>
      </c>
      <c r="M42" s="74">
        <v>905</v>
      </c>
      <c r="N42" s="74">
        <v>905</v>
      </c>
      <c r="O42" s="74">
        <v>905</v>
      </c>
      <c r="P42" s="74">
        <v>905</v>
      </c>
      <c r="Q42" s="24" t="s">
        <v>111</v>
      </c>
    </row>
    <row r="43" spans="2:17" ht="16.5" customHeight="1" thickBot="1">
      <c r="B43" s="69" t="s">
        <v>121</v>
      </c>
      <c r="C43" s="17"/>
      <c r="D43" s="83">
        <v>0</v>
      </c>
      <c r="E43" s="74">
        <f aca="true" t="shared" si="2" ref="E43:J43">-H43</f>
        <v>905</v>
      </c>
      <c r="F43" s="74">
        <f t="shared" si="2"/>
        <v>905</v>
      </c>
      <c r="G43" s="74">
        <f t="shared" si="2"/>
        <v>905</v>
      </c>
      <c r="H43" s="74">
        <f t="shared" si="2"/>
        <v>-905</v>
      </c>
      <c r="I43" s="74">
        <f t="shared" si="2"/>
        <v>-905</v>
      </c>
      <c r="J43" s="74">
        <f t="shared" si="2"/>
        <v>-905</v>
      </c>
      <c r="K43" s="74">
        <v>905</v>
      </c>
      <c r="L43" s="74">
        <v>905</v>
      </c>
      <c r="M43" s="74">
        <v>905</v>
      </c>
      <c r="N43" s="74">
        <v>905</v>
      </c>
      <c r="O43" s="74">
        <v>905</v>
      </c>
      <c r="P43" s="74">
        <v>905</v>
      </c>
      <c r="Q43" s="24"/>
    </row>
    <row r="44" spans="2:17" ht="16.5" customHeight="1" thickBot="1">
      <c r="B44" s="69" t="s">
        <v>72</v>
      </c>
      <c r="C44" s="17"/>
      <c r="D44" s="83">
        <v>0</v>
      </c>
      <c r="E44" s="74">
        <v>584.02</v>
      </c>
      <c r="F44" s="74">
        <v>584.02</v>
      </c>
      <c r="G44" s="74">
        <v>584.02</v>
      </c>
      <c r="H44" s="74">
        <v>584.02</v>
      </c>
      <c r="I44" s="74">
        <v>584.02</v>
      </c>
      <c r="J44" s="74">
        <v>584.02</v>
      </c>
      <c r="K44" s="74">
        <v>584.02</v>
      </c>
      <c r="L44" s="74">
        <v>584.02</v>
      </c>
      <c r="M44" s="74">
        <v>584.02</v>
      </c>
      <c r="N44" s="74">
        <v>584.02</v>
      </c>
      <c r="O44" s="74">
        <v>584.02</v>
      </c>
      <c r="P44" s="74">
        <v>584.02</v>
      </c>
      <c r="Q44" s="24" t="s">
        <v>111</v>
      </c>
    </row>
    <row r="45" spans="2:17" ht="16.5" customHeight="1" thickBot="1">
      <c r="B45" s="21" t="s">
        <v>20</v>
      </c>
      <c r="C45" s="17"/>
      <c r="D45" s="83">
        <v>-47141</v>
      </c>
      <c r="E45" s="76">
        <v>3000</v>
      </c>
      <c r="F45" s="76">
        <v>3000</v>
      </c>
      <c r="G45" s="76">
        <v>3000</v>
      </c>
      <c r="H45" s="76">
        <v>3000</v>
      </c>
      <c r="I45" s="76">
        <v>3000</v>
      </c>
      <c r="J45" s="76">
        <v>3000</v>
      </c>
      <c r="K45" s="76">
        <v>3000</v>
      </c>
      <c r="L45" s="76">
        <v>3000</v>
      </c>
      <c r="M45" s="76">
        <v>3000</v>
      </c>
      <c r="N45" s="76">
        <v>3000</v>
      </c>
      <c r="O45" s="76">
        <v>3000</v>
      </c>
      <c r="P45" s="76">
        <v>3000</v>
      </c>
      <c r="Q45" s="24">
        <v>-42746</v>
      </c>
    </row>
    <row r="46" spans="2:17" ht="16.5" customHeight="1" thickBot="1">
      <c r="B46" s="69" t="s">
        <v>120</v>
      </c>
      <c r="C46" s="17"/>
      <c r="D46" s="83">
        <v>0</v>
      </c>
      <c r="E46" s="74">
        <f aca="true" t="shared" si="3" ref="E46:J46">-H46</f>
        <v>1071</v>
      </c>
      <c r="F46" s="74">
        <f t="shared" si="3"/>
        <v>1071</v>
      </c>
      <c r="G46" s="74">
        <f t="shared" si="3"/>
        <v>1071</v>
      </c>
      <c r="H46" s="74">
        <f t="shared" si="3"/>
        <v>-1071</v>
      </c>
      <c r="I46" s="74">
        <f t="shared" si="3"/>
        <v>-1071</v>
      </c>
      <c r="J46" s="74">
        <f t="shared" si="3"/>
        <v>-1071</v>
      </c>
      <c r="K46" s="76">
        <v>1071</v>
      </c>
      <c r="L46" s="76">
        <v>1071</v>
      </c>
      <c r="M46" s="76">
        <v>1071</v>
      </c>
      <c r="N46" s="76">
        <v>1071</v>
      </c>
      <c r="O46" s="76">
        <v>1071</v>
      </c>
      <c r="P46" s="76">
        <v>1071</v>
      </c>
      <c r="Q46" s="24"/>
    </row>
    <row r="47" spans="2:17" ht="16.5" customHeight="1" thickBot="1">
      <c r="B47" s="21" t="s">
        <v>21</v>
      </c>
      <c r="C47" s="17"/>
      <c r="D47" s="83">
        <v>0</v>
      </c>
      <c r="E47" s="74">
        <v>2679</v>
      </c>
      <c r="F47" s="74">
        <v>2679</v>
      </c>
      <c r="G47" s="74">
        <v>2679</v>
      </c>
      <c r="H47" s="74">
        <v>2679</v>
      </c>
      <c r="I47" s="74">
        <v>2679</v>
      </c>
      <c r="J47" s="74">
        <v>2679</v>
      </c>
      <c r="K47" s="74">
        <v>2679</v>
      </c>
      <c r="L47" s="74">
        <v>2679</v>
      </c>
      <c r="M47" s="74">
        <v>2679</v>
      </c>
      <c r="N47" s="74">
        <v>2679</v>
      </c>
      <c r="O47" s="74">
        <v>2679</v>
      </c>
      <c r="P47" s="74">
        <v>2679</v>
      </c>
      <c r="Q47" s="24">
        <f>SUMIF(E47:P47,"&lt;0")</f>
        <v>0</v>
      </c>
    </row>
    <row r="48" spans="2:17" ht="16.5" customHeight="1" thickBot="1">
      <c r="B48" s="21" t="s">
        <v>22</v>
      </c>
      <c r="C48" s="17"/>
      <c r="D48" s="83">
        <v>0</v>
      </c>
      <c r="E48" s="74">
        <v>2679</v>
      </c>
      <c r="F48" s="74">
        <v>2679</v>
      </c>
      <c r="G48" s="74">
        <v>2679</v>
      </c>
      <c r="H48" s="74">
        <v>2679</v>
      </c>
      <c r="I48" s="74">
        <v>2679</v>
      </c>
      <c r="J48" s="74">
        <v>2679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24">
        <f aca="true" t="shared" si="4" ref="Q48:Q57">SUMIF(E48:P48,"&lt;0")</f>
        <v>0</v>
      </c>
    </row>
    <row r="49" spans="2:17" ht="16.5" customHeight="1" thickBot="1">
      <c r="B49" s="21" t="s">
        <v>23</v>
      </c>
      <c r="C49" s="17"/>
      <c r="D49" s="83">
        <v>0</v>
      </c>
      <c r="E49" s="74">
        <v>584.02</v>
      </c>
      <c r="F49" s="74">
        <v>584.02</v>
      </c>
      <c r="G49" s="74">
        <v>584.02</v>
      </c>
      <c r="H49" s="74">
        <v>584.02</v>
      </c>
      <c r="I49" s="74">
        <v>584.02</v>
      </c>
      <c r="J49" s="74">
        <v>584.02</v>
      </c>
      <c r="K49" s="74">
        <v>584.02</v>
      </c>
      <c r="L49" s="74">
        <v>584.02</v>
      </c>
      <c r="M49" s="74">
        <v>584.02</v>
      </c>
      <c r="N49" s="74">
        <v>584.02</v>
      </c>
      <c r="O49" s="74">
        <v>584.02</v>
      </c>
      <c r="P49" s="74">
        <v>584.02</v>
      </c>
      <c r="Q49" s="24">
        <f t="shared" si="4"/>
        <v>0</v>
      </c>
    </row>
    <row r="50" spans="2:17" ht="16.5" customHeight="1" thickBot="1">
      <c r="B50" s="21" t="s">
        <v>24</v>
      </c>
      <c r="C50" s="17"/>
      <c r="D50" s="83">
        <v>0</v>
      </c>
      <c r="E50" s="76">
        <v>1071.6</v>
      </c>
      <c r="F50" s="76">
        <v>1071.6</v>
      </c>
      <c r="G50" s="76">
        <v>1071.6</v>
      </c>
      <c r="H50" s="76">
        <v>1071.6</v>
      </c>
      <c r="I50" s="76">
        <v>1071.6</v>
      </c>
      <c r="J50" s="76">
        <v>1071.6</v>
      </c>
      <c r="K50" s="76">
        <v>1071.6</v>
      </c>
      <c r="L50" s="76">
        <v>1071.6</v>
      </c>
      <c r="M50" s="76">
        <v>1071.6</v>
      </c>
      <c r="N50" s="76">
        <v>1071.6</v>
      </c>
      <c r="O50" s="76">
        <v>1071.6</v>
      </c>
      <c r="P50" s="76">
        <v>1071.6</v>
      </c>
      <c r="Q50" s="24">
        <f t="shared" si="4"/>
        <v>0</v>
      </c>
    </row>
    <row r="51" spans="2:17" ht="16.5" customHeight="1" thickBot="1">
      <c r="B51" s="21" t="s">
        <v>25</v>
      </c>
      <c r="C51" s="17"/>
      <c r="D51" s="83">
        <v>-22655.8</v>
      </c>
      <c r="E51" s="74">
        <v>2679</v>
      </c>
      <c r="F51" s="74">
        <v>2679</v>
      </c>
      <c r="G51" s="74">
        <v>2679</v>
      </c>
      <c r="H51" s="78">
        <v>-2679</v>
      </c>
      <c r="I51" s="74">
        <v>2679</v>
      </c>
      <c r="J51" s="74">
        <v>2679</v>
      </c>
      <c r="K51" s="74"/>
      <c r="L51" s="74"/>
      <c r="M51" s="76"/>
      <c r="N51" s="75"/>
      <c r="O51" s="76"/>
      <c r="P51" s="75"/>
      <c r="Q51" s="24">
        <f>SUMIF(D51:P51,"&lt;0")</f>
        <v>-25334.8</v>
      </c>
    </row>
    <row r="52" spans="2:17" ht="16.5" customHeight="1" thickBot="1">
      <c r="B52" s="21" t="s">
        <v>26</v>
      </c>
      <c r="C52" s="17"/>
      <c r="D52" s="83">
        <v>0</v>
      </c>
      <c r="E52" s="76">
        <v>1071.6</v>
      </c>
      <c r="F52" s="76">
        <v>1071.6</v>
      </c>
      <c r="G52" s="76">
        <v>1071.6</v>
      </c>
      <c r="H52" s="76">
        <v>1071.6</v>
      </c>
      <c r="I52" s="76">
        <v>1071.6</v>
      </c>
      <c r="J52" s="76">
        <v>1071.6</v>
      </c>
      <c r="K52" s="76">
        <v>1071.6</v>
      </c>
      <c r="L52" s="76">
        <v>1071.6</v>
      </c>
      <c r="M52" s="76">
        <v>1071.6</v>
      </c>
      <c r="N52" s="76">
        <v>1071.6</v>
      </c>
      <c r="O52" s="76">
        <v>1071.6</v>
      </c>
      <c r="P52" s="76">
        <v>1071.6</v>
      </c>
      <c r="Q52" s="24">
        <f t="shared" si="4"/>
        <v>0</v>
      </c>
    </row>
    <row r="53" spans="2:17" ht="16.5" customHeight="1" thickBot="1">
      <c r="B53" s="69" t="s">
        <v>114</v>
      </c>
      <c r="C53" s="17"/>
      <c r="D53" s="83" t="s">
        <v>111</v>
      </c>
      <c r="E53" s="74">
        <f>-H53</f>
        <v>1071</v>
      </c>
      <c r="F53" s="74">
        <f>-I53</f>
        <v>-1071</v>
      </c>
      <c r="G53" s="74">
        <f>-J53</f>
        <v>-1071</v>
      </c>
      <c r="H53" s="74">
        <f>-K53</f>
        <v>-1071</v>
      </c>
      <c r="I53" s="74">
        <v>1071</v>
      </c>
      <c r="J53" s="74">
        <v>1071</v>
      </c>
      <c r="K53" s="74">
        <v>1071</v>
      </c>
      <c r="L53" s="74">
        <v>1071</v>
      </c>
      <c r="M53" s="74">
        <v>1071</v>
      </c>
      <c r="N53" s="74">
        <v>1071</v>
      </c>
      <c r="O53" s="74">
        <v>1071</v>
      </c>
      <c r="P53" s="74">
        <v>1071</v>
      </c>
      <c r="Q53" s="24" t="s">
        <v>111</v>
      </c>
    </row>
    <row r="54" spans="2:17" ht="16.5" customHeight="1" thickBot="1">
      <c r="B54" s="21" t="s">
        <v>27</v>
      </c>
      <c r="C54" s="17"/>
      <c r="D54" s="83">
        <v>0</v>
      </c>
      <c r="E54" s="74">
        <v>584.02</v>
      </c>
      <c r="F54" s="74">
        <v>584.02</v>
      </c>
      <c r="G54" s="74">
        <v>584.02</v>
      </c>
      <c r="H54" s="74">
        <v>584.02</v>
      </c>
      <c r="I54" s="74">
        <v>584.02</v>
      </c>
      <c r="J54" s="74">
        <v>584.02</v>
      </c>
      <c r="K54" s="74">
        <v>584.02</v>
      </c>
      <c r="L54" s="74">
        <v>584.02</v>
      </c>
      <c r="M54" s="74">
        <v>584.02</v>
      </c>
      <c r="N54" s="74">
        <v>584.02</v>
      </c>
      <c r="O54" s="74">
        <v>584.02</v>
      </c>
      <c r="P54" s="74">
        <v>584.02</v>
      </c>
      <c r="Q54" s="24">
        <f t="shared" si="4"/>
        <v>0</v>
      </c>
    </row>
    <row r="55" spans="2:17" ht="16.5" customHeight="1" thickBot="1">
      <c r="B55" s="21" t="s">
        <v>28</v>
      </c>
      <c r="C55" s="17"/>
      <c r="D55" s="83">
        <v>0</v>
      </c>
      <c r="E55" s="74">
        <v>160.74</v>
      </c>
      <c r="F55" s="74">
        <v>160.74</v>
      </c>
      <c r="G55" s="74">
        <v>160.74</v>
      </c>
      <c r="H55" s="74">
        <v>300</v>
      </c>
      <c r="I55" s="74">
        <v>300</v>
      </c>
      <c r="J55" s="74">
        <v>300</v>
      </c>
      <c r="K55" s="74">
        <v>300</v>
      </c>
      <c r="L55" s="74">
        <v>300</v>
      </c>
      <c r="M55" s="74">
        <v>300</v>
      </c>
      <c r="N55" s="74">
        <v>300</v>
      </c>
      <c r="O55" s="74">
        <v>300</v>
      </c>
      <c r="P55" s="74">
        <v>300</v>
      </c>
      <c r="Q55" s="24">
        <f t="shared" si="4"/>
        <v>0</v>
      </c>
    </row>
    <row r="56" spans="2:17" ht="16.5" customHeight="1" thickBot="1">
      <c r="B56" s="69" t="s">
        <v>112</v>
      </c>
      <c r="C56" s="17"/>
      <c r="D56" s="83" t="s">
        <v>111</v>
      </c>
      <c r="E56" s="74">
        <f>-H56</f>
        <v>1071</v>
      </c>
      <c r="F56" s="74">
        <f>-I56</f>
        <v>-1071</v>
      </c>
      <c r="G56" s="74">
        <f>-J56</f>
        <v>-1071</v>
      </c>
      <c r="H56" s="74">
        <f>-K56</f>
        <v>-1071</v>
      </c>
      <c r="I56" s="76">
        <v>1071</v>
      </c>
      <c r="J56" s="76">
        <v>1071</v>
      </c>
      <c r="K56" s="76">
        <v>1071</v>
      </c>
      <c r="L56" s="76">
        <v>1071</v>
      </c>
      <c r="M56" s="76"/>
      <c r="N56" s="76">
        <v>1071</v>
      </c>
      <c r="O56" s="74">
        <v>0</v>
      </c>
      <c r="P56" s="74">
        <v>0</v>
      </c>
      <c r="Q56" s="24" t="s">
        <v>111</v>
      </c>
    </row>
    <row r="57" spans="2:17" ht="16.5" customHeight="1" thickBot="1">
      <c r="B57" s="69" t="s">
        <v>110</v>
      </c>
      <c r="C57" s="17"/>
      <c r="D57" s="83" t="s">
        <v>111</v>
      </c>
      <c r="E57" s="74">
        <v>0</v>
      </c>
      <c r="F57" s="74">
        <v>0</v>
      </c>
      <c r="G57" s="74">
        <v>584.02</v>
      </c>
      <c r="H57" s="74">
        <v>584.02</v>
      </c>
      <c r="I57" s="74">
        <v>584.02</v>
      </c>
      <c r="J57" s="74">
        <v>584.02</v>
      </c>
      <c r="K57" s="74">
        <v>584.02</v>
      </c>
      <c r="L57" s="74">
        <v>584.02</v>
      </c>
      <c r="M57" s="74">
        <v>584.02</v>
      </c>
      <c r="N57" s="74">
        <v>584.02</v>
      </c>
      <c r="O57" s="74">
        <v>584.02</v>
      </c>
      <c r="P57" s="74">
        <v>584.02</v>
      </c>
      <c r="Q57" s="24">
        <f t="shared" si="4"/>
        <v>0</v>
      </c>
    </row>
    <row r="58" spans="2:17" ht="16.5" customHeight="1" thickBot="1">
      <c r="B58" s="69" t="s">
        <v>116</v>
      </c>
      <c r="C58" s="17"/>
      <c r="D58" s="83" t="s">
        <v>111</v>
      </c>
      <c r="E58" s="74">
        <f>-H58</f>
        <v>1071</v>
      </c>
      <c r="F58" s="74">
        <f>-I58</f>
        <v>-1071</v>
      </c>
      <c r="G58" s="74">
        <f>-J58</f>
        <v>-1071</v>
      </c>
      <c r="H58" s="74">
        <f>-K58</f>
        <v>-1071</v>
      </c>
      <c r="I58" s="74">
        <v>1071</v>
      </c>
      <c r="J58" s="74">
        <v>1071</v>
      </c>
      <c r="K58" s="74">
        <v>1071</v>
      </c>
      <c r="L58" s="74">
        <v>1071</v>
      </c>
      <c r="M58" s="74">
        <v>1071</v>
      </c>
      <c r="N58" s="74">
        <v>1071</v>
      </c>
      <c r="O58" s="74">
        <v>1071</v>
      </c>
      <c r="P58" s="74">
        <v>1071</v>
      </c>
      <c r="Q58" s="24" t="s">
        <v>111</v>
      </c>
    </row>
    <row r="59" spans="2:17" ht="16.5" thickBot="1">
      <c r="B59" s="21" t="s">
        <v>52</v>
      </c>
      <c r="C59" s="18"/>
      <c r="D59" s="83">
        <f>SUM(D5:D57)</f>
        <v>-137629.76</v>
      </c>
      <c r="E59" s="79">
        <f aca="true" t="shared" si="5" ref="E59:P59">SUMIF(E5:E57,"&gt;0")</f>
        <v>49425.47999999999</v>
      </c>
      <c r="F59" s="79">
        <f t="shared" si="5"/>
        <v>44653.89999999999</v>
      </c>
      <c r="G59" s="79">
        <f t="shared" si="5"/>
        <v>42879.89999999999</v>
      </c>
      <c r="H59" s="79">
        <f t="shared" si="5"/>
        <v>38948.179999999986</v>
      </c>
      <c r="I59" s="79">
        <f t="shared" si="5"/>
        <v>45911.179999999986</v>
      </c>
      <c r="J59" s="79">
        <f t="shared" si="5"/>
        <v>48053.15999999999</v>
      </c>
      <c r="K59" s="79">
        <f t="shared" si="5"/>
        <v>43503.11999999999</v>
      </c>
      <c r="L59" s="79">
        <f t="shared" si="5"/>
        <v>46063.73999999998</v>
      </c>
      <c r="M59" s="79">
        <f t="shared" si="5"/>
        <v>43481.179999999986</v>
      </c>
      <c r="N59" s="79">
        <f t="shared" si="5"/>
        <v>45623.179999999986</v>
      </c>
      <c r="O59" s="79">
        <f t="shared" si="5"/>
        <v>42994.179999999986</v>
      </c>
      <c r="P59" s="79">
        <f t="shared" si="5"/>
        <v>34203.45999999999</v>
      </c>
      <c r="Q59" s="24">
        <f>SUM(Q4:Q57)</f>
        <v>-164309.36</v>
      </c>
    </row>
    <row r="60" ht="15">
      <c r="K60" s="31"/>
    </row>
    <row r="61" spans="2:4" ht="15">
      <c r="B61" s="8"/>
      <c r="D61" s="2" t="s">
        <v>129</v>
      </c>
    </row>
    <row r="62" spans="3:5" ht="15">
      <c r="C62" s="81"/>
      <c r="D62" s="2" t="s">
        <v>75</v>
      </c>
      <c r="E62" s="81">
        <v>170206.54</v>
      </c>
    </row>
    <row r="63" spans="3:5" ht="15">
      <c r="C63" s="81"/>
      <c r="D63" s="2" t="s">
        <v>76</v>
      </c>
      <c r="E63" s="81">
        <v>48021.8</v>
      </c>
    </row>
    <row r="64" spans="3:5" ht="15">
      <c r="C64" s="81"/>
      <c r="D64" s="2" t="s">
        <v>77</v>
      </c>
      <c r="E64" s="81">
        <f>SUM(E62:E63)</f>
        <v>218228.34000000003</v>
      </c>
    </row>
  </sheetData>
  <sheetProtection/>
  <mergeCells count="1">
    <mergeCell ref="E2:P2"/>
  </mergeCells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4"/>
  <sheetViews>
    <sheetView zoomScalePageLayoutView="0" workbookViewId="0" topLeftCell="A37">
      <selection activeCell="E54" sqref="E54"/>
    </sheetView>
  </sheetViews>
  <sheetFormatPr defaultColWidth="9.140625" defaultRowHeight="15"/>
  <cols>
    <col min="1" max="1" width="2.57421875" style="2" customWidth="1"/>
    <col min="2" max="2" width="20.140625" style="2" customWidth="1"/>
    <col min="3" max="3" width="2.28125" style="2" customWidth="1"/>
    <col min="4" max="4" width="17.57421875" style="2" customWidth="1"/>
    <col min="5" max="5" width="12.8515625" style="2" bestFit="1" customWidth="1"/>
    <col min="6" max="6" width="10.7109375" style="2" customWidth="1"/>
    <col min="7" max="7" width="10.421875" style="2" customWidth="1"/>
    <col min="8" max="10" width="11.7109375" style="2" customWidth="1"/>
    <col min="11" max="11" width="12.140625" style="2" customWidth="1"/>
    <col min="12" max="12" width="14.28125" style="2" customWidth="1"/>
    <col min="13" max="13" width="15.7109375" style="2" customWidth="1"/>
    <col min="14" max="14" width="13.00390625" style="2" customWidth="1"/>
    <col min="15" max="15" width="12.8515625" style="2" customWidth="1"/>
    <col min="16" max="16" width="10.421875" style="2" customWidth="1"/>
    <col min="17" max="17" width="17.7109375" style="2" bestFit="1" customWidth="1"/>
    <col min="18" max="16384" width="9.140625" style="2" customWidth="1"/>
  </cols>
  <sheetData>
    <row r="1" ht="15"/>
    <row r="2" spans="3:16" ht="18.75">
      <c r="C2" s="6"/>
      <c r="D2" s="6"/>
      <c r="E2" s="116" t="s">
        <v>79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3:16" ht="15"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7" ht="16.5" customHeight="1">
      <c r="B4" s="20" t="s">
        <v>53</v>
      </c>
      <c r="C4" s="16"/>
      <c r="D4" s="70" t="s">
        <v>130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41</v>
      </c>
      <c r="N4" s="3" t="s">
        <v>42</v>
      </c>
      <c r="O4" s="3" t="s">
        <v>43</v>
      </c>
      <c r="P4" s="3" t="s">
        <v>44</v>
      </c>
      <c r="Q4" s="23" t="s">
        <v>63</v>
      </c>
    </row>
    <row r="5" spans="2:17" ht="16.5" customHeight="1">
      <c r="B5" s="21" t="s">
        <v>0</v>
      </c>
      <c r="C5" s="17"/>
      <c r="D5" s="2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4"/>
    </row>
    <row r="6" spans="2:17" ht="16.5" customHeight="1">
      <c r="B6" s="21" t="s">
        <v>1</v>
      </c>
      <c r="C6" s="17"/>
      <c r="D6" s="24"/>
      <c r="E6" s="74">
        <v>584.02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24"/>
    </row>
    <row r="7" spans="2:17" ht="16.5" customHeight="1">
      <c r="B7" s="69" t="s">
        <v>81</v>
      </c>
      <c r="C7" s="17"/>
      <c r="D7" s="2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6"/>
      <c r="Q7" s="24"/>
    </row>
    <row r="8" spans="2:17" ht="16.5" customHeight="1">
      <c r="B8" s="21" t="s">
        <v>3</v>
      </c>
      <c r="C8" s="17"/>
      <c r="D8" s="2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24"/>
    </row>
    <row r="9" spans="2:17" ht="16.5" customHeight="1">
      <c r="B9" s="69" t="s">
        <v>113</v>
      </c>
      <c r="C9" s="17"/>
      <c r="D9" s="2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4"/>
    </row>
    <row r="10" spans="2:17" ht="16.5" customHeight="1">
      <c r="B10" s="21" t="s">
        <v>4</v>
      </c>
      <c r="C10" s="17"/>
      <c r="D10" s="2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6"/>
      <c r="Q10" s="24"/>
    </row>
    <row r="11" spans="2:17" ht="16.5" customHeight="1">
      <c r="B11" s="69" t="s">
        <v>115</v>
      </c>
      <c r="C11" s="17"/>
      <c r="D11" s="2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6"/>
      <c r="Q11" s="24"/>
    </row>
    <row r="12" spans="2:17" ht="16.5" customHeight="1">
      <c r="B12" s="69" t="s">
        <v>82</v>
      </c>
      <c r="C12" s="17"/>
      <c r="D12" s="2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24"/>
    </row>
    <row r="13" spans="2:17" ht="16.5" customHeight="1">
      <c r="B13" s="22" t="s">
        <v>5</v>
      </c>
      <c r="C13" s="17"/>
      <c r="D13" s="24"/>
      <c r="E13" s="74"/>
      <c r="F13" s="74"/>
      <c r="G13" s="74"/>
      <c r="H13" s="74"/>
      <c r="I13" s="74"/>
      <c r="J13" s="74"/>
      <c r="K13" s="74"/>
      <c r="L13" s="74"/>
      <c r="M13" s="76"/>
      <c r="N13" s="74"/>
      <c r="O13" s="76"/>
      <c r="P13" s="76"/>
      <c r="Q13" s="24"/>
    </row>
    <row r="14" spans="2:17" ht="16.5" customHeight="1">
      <c r="B14" s="21" t="s">
        <v>6</v>
      </c>
      <c r="C14" s="17"/>
      <c r="D14" s="2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4"/>
    </row>
    <row r="15" spans="2:17" ht="16.5" customHeight="1">
      <c r="B15" s="21" t="s">
        <v>7</v>
      </c>
      <c r="C15" s="17"/>
      <c r="D15" s="2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4"/>
    </row>
    <row r="16" spans="2:17" ht="16.5" customHeight="1">
      <c r="B16" s="21" t="s">
        <v>32</v>
      </c>
      <c r="C16" s="19"/>
      <c r="D16" s="2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24"/>
    </row>
    <row r="17" spans="2:17" ht="16.5" customHeight="1">
      <c r="B17" s="21" t="s">
        <v>47</v>
      </c>
      <c r="C17" s="17"/>
      <c r="D17" s="2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4"/>
    </row>
    <row r="18" spans="2:17" ht="16.5" customHeight="1">
      <c r="B18" s="21" t="s">
        <v>49</v>
      </c>
      <c r="C18" s="17"/>
      <c r="D18" s="2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24"/>
    </row>
    <row r="19" spans="2:17" ht="16.5" customHeight="1">
      <c r="B19" s="21" t="s">
        <v>8</v>
      </c>
      <c r="C19" s="17"/>
      <c r="D19" s="2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6"/>
      <c r="Q19" s="24"/>
    </row>
    <row r="20" spans="2:17" ht="16.5" customHeight="1">
      <c r="B20" s="21" t="s">
        <v>9</v>
      </c>
      <c r="C20" s="17"/>
      <c r="D20" s="2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24"/>
    </row>
    <row r="21" spans="2:17" ht="16.5" customHeight="1">
      <c r="B21" s="21" t="s">
        <v>10</v>
      </c>
      <c r="C21" s="17"/>
      <c r="D21" s="2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24"/>
    </row>
    <row r="22" spans="2:17" ht="16.5" customHeight="1">
      <c r="B22" s="21" t="s">
        <v>30</v>
      </c>
      <c r="C22" s="17"/>
      <c r="D22" s="2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24"/>
    </row>
    <row r="23" spans="2:17" ht="16.5" customHeight="1">
      <c r="B23" s="21" t="s">
        <v>11</v>
      </c>
      <c r="C23" s="17"/>
      <c r="D23" s="2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4"/>
    </row>
    <row r="24" spans="2:17" ht="16.5" customHeight="1">
      <c r="B24" s="21" t="s">
        <v>12</v>
      </c>
      <c r="C24" s="17"/>
      <c r="D24" s="2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4"/>
    </row>
    <row r="25" spans="2:17" ht="16.5" customHeight="1">
      <c r="B25" s="69" t="s">
        <v>124</v>
      </c>
      <c r="C25" s="17"/>
      <c r="D25" s="2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4"/>
    </row>
    <row r="26" spans="2:17" ht="16.5" customHeight="1">
      <c r="B26" s="21" t="s">
        <v>14</v>
      </c>
      <c r="C26" s="17"/>
      <c r="D26" s="24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24"/>
    </row>
    <row r="27" spans="2:17" ht="16.5" customHeight="1">
      <c r="B27" s="69" t="s">
        <v>117</v>
      </c>
      <c r="C27" s="17"/>
      <c r="D27" s="24"/>
      <c r="E27" s="74"/>
      <c r="F27" s="74"/>
      <c r="G27" s="74"/>
      <c r="H27" s="74"/>
      <c r="I27" s="76"/>
      <c r="J27" s="76"/>
      <c r="K27" s="76"/>
      <c r="L27" s="76"/>
      <c r="M27" s="76"/>
      <c r="N27" s="76"/>
      <c r="O27" s="76"/>
      <c r="P27" s="76"/>
      <c r="Q27" s="24"/>
    </row>
    <row r="28" spans="2:17" ht="16.5" customHeight="1">
      <c r="B28" s="21" t="s">
        <v>15</v>
      </c>
      <c r="C28" s="17"/>
      <c r="D28" s="24"/>
      <c r="E28" s="74"/>
      <c r="F28" s="76"/>
      <c r="G28" s="74"/>
      <c r="H28" s="74"/>
      <c r="I28" s="74"/>
      <c r="J28" s="74"/>
      <c r="K28" s="74"/>
      <c r="L28" s="74"/>
      <c r="M28" s="74"/>
      <c r="N28" s="74"/>
      <c r="O28" s="74"/>
      <c r="P28" s="76"/>
      <c r="Q28" s="24"/>
    </row>
    <row r="29" spans="2:17" ht="16.5" customHeight="1">
      <c r="B29" s="69" t="s">
        <v>126</v>
      </c>
      <c r="C29" s="17"/>
      <c r="D29" s="2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6"/>
      <c r="Q29" s="24"/>
    </row>
    <row r="30" spans="2:17" ht="16.5" customHeight="1">
      <c r="B30" s="69" t="s">
        <v>127</v>
      </c>
      <c r="C30" s="17"/>
      <c r="D30" s="2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24"/>
    </row>
    <row r="31" spans="2:17" ht="16.5" customHeight="1">
      <c r="B31" s="21" t="s">
        <v>31</v>
      </c>
      <c r="C31" s="17"/>
      <c r="D31" s="24"/>
      <c r="E31" s="74"/>
      <c r="F31" s="74"/>
      <c r="G31" s="75"/>
      <c r="H31" s="75"/>
      <c r="I31" s="75"/>
      <c r="J31" s="75"/>
      <c r="K31" s="75"/>
      <c r="L31" s="74"/>
      <c r="M31" s="74"/>
      <c r="N31" s="74"/>
      <c r="O31" s="74"/>
      <c r="P31" s="74"/>
      <c r="Q31" s="24"/>
    </row>
    <row r="32" spans="2:17" ht="16.5" customHeight="1">
      <c r="B32" s="21" t="s">
        <v>50</v>
      </c>
      <c r="C32" s="17"/>
      <c r="D32" s="24"/>
      <c r="E32" s="112"/>
      <c r="F32" s="75"/>
      <c r="G32" s="75"/>
      <c r="H32" s="75"/>
      <c r="I32" s="75"/>
      <c r="J32" s="75"/>
      <c r="K32" s="75"/>
      <c r="L32" s="114"/>
      <c r="M32" s="114"/>
      <c r="N32" s="114"/>
      <c r="O32" s="114"/>
      <c r="P32" s="78"/>
      <c r="Q32" s="24"/>
    </row>
    <row r="33" spans="2:17" ht="16.5" customHeight="1">
      <c r="B33" s="69" t="s">
        <v>128</v>
      </c>
      <c r="C33" s="17"/>
      <c r="D33" s="2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6"/>
      <c r="P33" s="78"/>
      <c r="Q33" s="24"/>
    </row>
    <row r="34" spans="2:17" ht="16.5" customHeight="1">
      <c r="B34" s="21" t="s">
        <v>16</v>
      </c>
      <c r="C34" s="17"/>
      <c r="D34" s="24"/>
      <c r="E34" s="74"/>
      <c r="F34" s="74"/>
      <c r="G34" s="75"/>
      <c r="H34" s="74"/>
      <c r="I34" s="74"/>
      <c r="J34" s="74"/>
      <c r="K34" s="74"/>
      <c r="L34" s="74"/>
      <c r="M34" s="74"/>
      <c r="N34" s="74"/>
      <c r="O34" s="74"/>
      <c r="P34" s="74"/>
      <c r="Q34" s="24"/>
    </row>
    <row r="35" spans="2:17" ht="16.5" customHeight="1">
      <c r="B35" s="69" t="s">
        <v>125</v>
      </c>
      <c r="C35" s="17"/>
      <c r="D35" s="2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24"/>
    </row>
    <row r="36" spans="2:17" ht="16.5" customHeight="1">
      <c r="B36" s="69" t="s">
        <v>74</v>
      </c>
      <c r="C36" s="17"/>
      <c r="D36" s="2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4"/>
    </row>
    <row r="37" spans="2:17" ht="16.5" customHeight="1">
      <c r="B37" s="69" t="s">
        <v>123</v>
      </c>
      <c r="C37" s="17"/>
      <c r="D37" s="2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6"/>
      <c r="Q37" s="24"/>
    </row>
    <row r="38" spans="2:17" ht="16.5" customHeight="1">
      <c r="B38" s="21" t="s">
        <v>17</v>
      </c>
      <c r="C38" s="17"/>
      <c r="D38" s="24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24"/>
    </row>
    <row r="39" spans="2:17" ht="16.5" customHeight="1">
      <c r="B39" s="21" t="s">
        <v>18</v>
      </c>
      <c r="C39" s="17"/>
      <c r="D39" s="24"/>
      <c r="E39" s="74"/>
      <c r="F39" s="74"/>
      <c r="G39" s="74"/>
      <c r="H39" s="74"/>
      <c r="I39" s="74"/>
      <c r="J39" s="74"/>
      <c r="K39" s="74"/>
      <c r="L39" s="74"/>
      <c r="M39" s="76"/>
      <c r="N39" s="76"/>
      <c r="O39" s="76"/>
      <c r="P39" s="76"/>
      <c r="Q39" s="24"/>
    </row>
    <row r="40" spans="2:17" ht="16.5" customHeight="1">
      <c r="B40" s="21" t="s">
        <v>46</v>
      </c>
      <c r="C40" s="17"/>
      <c r="D40" s="2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6"/>
      <c r="Q40" s="24"/>
    </row>
    <row r="41" spans="2:17" ht="16.5" customHeight="1">
      <c r="B41" s="69" t="s">
        <v>122</v>
      </c>
      <c r="C41" s="17"/>
      <c r="D41" s="2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24"/>
    </row>
    <row r="42" spans="2:17" ht="16.5" customHeight="1">
      <c r="B42" s="69" t="s">
        <v>119</v>
      </c>
      <c r="C42" s="17"/>
      <c r="D42" s="2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24"/>
    </row>
    <row r="43" spans="2:17" ht="16.5" customHeight="1">
      <c r="B43" s="69" t="s">
        <v>121</v>
      </c>
      <c r="C43" s="17"/>
      <c r="D43" s="2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24"/>
    </row>
    <row r="44" spans="2:17" ht="16.5" customHeight="1">
      <c r="B44" s="69" t="s">
        <v>72</v>
      </c>
      <c r="C44" s="17"/>
      <c r="D44" s="2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24"/>
    </row>
    <row r="45" spans="2:17" ht="16.5" customHeight="1">
      <c r="B45" s="21" t="s">
        <v>20</v>
      </c>
      <c r="C45" s="17"/>
      <c r="D45" s="24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24"/>
    </row>
    <row r="46" spans="2:17" ht="16.5" customHeight="1">
      <c r="B46" s="69" t="s">
        <v>120</v>
      </c>
      <c r="C46" s="17"/>
      <c r="D46" s="24"/>
      <c r="E46" s="74"/>
      <c r="F46" s="74"/>
      <c r="G46" s="74"/>
      <c r="H46" s="74"/>
      <c r="I46" s="74"/>
      <c r="J46" s="74"/>
      <c r="K46" s="76"/>
      <c r="L46" s="76"/>
      <c r="M46" s="76"/>
      <c r="N46" s="76"/>
      <c r="O46" s="76"/>
      <c r="P46" s="76"/>
      <c r="Q46" s="24"/>
    </row>
    <row r="47" spans="2:17" ht="16.5" customHeight="1">
      <c r="B47" s="21" t="s">
        <v>21</v>
      </c>
      <c r="C47" s="17"/>
      <c r="D47" s="2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24"/>
    </row>
    <row r="48" spans="2:17" ht="16.5" customHeight="1">
      <c r="B48" s="21" t="s">
        <v>22</v>
      </c>
      <c r="C48" s="17"/>
      <c r="D48" s="2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24"/>
    </row>
    <row r="49" spans="2:17" ht="16.5" customHeight="1">
      <c r="B49" s="21" t="s">
        <v>23</v>
      </c>
      <c r="C49" s="17"/>
      <c r="D49" s="2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24"/>
    </row>
    <row r="50" spans="2:17" ht="16.5" customHeight="1">
      <c r="B50" s="21" t="s">
        <v>24</v>
      </c>
      <c r="C50" s="17"/>
      <c r="D50" s="2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24"/>
    </row>
    <row r="51" spans="2:17" ht="16.5" customHeight="1">
      <c r="B51" s="21" t="s">
        <v>25</v>
      </c>
      <c r="C51" s="17"/>
      <c r="D51" s="24"/>
      <c r="E51" s="74"/>
      <c r="F51" s="74"/>
      <c r="G51" s="74"/>
      <c r="H51" s="78"/>
      <c r="I51" s="74"/>
      <c r="J51" s="74"/>
      <c r="K51" s="74"/>
      <c r="L51" s="74"/>
      <c r="M51" s="76"/>
      <c r="N51" s="75"/>
      <c r="O51" s="76"/>
      <c r="P51" s="75"/>
      <c r="Q51" s="24"/>
    </row>
    <row r="52" spans="2:17" ht="16.5" customHeight="1">
      <c r="B52" s="21" t="s">
        <v>26</v>
      </c>
      <c r="C52" s="17"/>
      <c r="D52" s="24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24"/>
    </row>
    <row r="53" spans="2:17" ht="16.5" customHeight="1">
      <c r="B53" s="69" t="s">
        <v>114</v>
      </c>
      <c r="C53" s="17"/>
      <c r="D53" s="24"/>
      <c r="E53" s="74">
        <v>1071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24"/>
    </row>
    <row r="54" spans="2:17" ht="16.5" customHeight="1">
      <c r="B54" s="21" t="s">
        <v>27</v>
      </c>
      <c r="C54" s="17"/>
      <c r="D54" s="2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24"/>
    </row>
    <row r="55" spans="2:17" ht="16.5" customHeight="1">
      <c r="B55" s="21" t="s">
        <v>28</v>
      </c>
      <c r="C55" s="17"/>
      <c r="D55" s="2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24"/>
    </row>
    <row r="56" spans="2:17" ht="16.5" customHeight="1">
      <c r="B56" s="69" t="s">
        <v>112</v>
      </c>
      <c r="C56" s="17"/>
      <c r="D56" s="24"/>
      <c r="E56" s="74"/>
      <c r="F56" s="74"/>
      <c r="G56" s="74"/>
      <c r="H56" s="74"/>
      <c r="I56" s="76"/>
      <c r="J56" s="76"/>
      <c r="K56" s="76"/>
      <c r="L56" s="76"/>
      <c r="M56" s="76"/>
      <c r="N56" s="76"/>
      <c r="O56" s="74"/>
      <c r="P56" s="74"/>
      <c r="Q56" s="24"/>
    </row>
    <row r="57" spans="2:17" ht="16.5" customHeight="1">
      <c r="B57" s="69" t="s">
        <v>110</v>
      </c>
      <c r="C57" s="17"/>
      <c r="D57" s="2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24"/>
    </row>
    <row r="58" spans="2:17" ht="16.5" customHeight="1">
      <c r="B58" s="69" t="s">
        <v>116</v>
      </c>
      <c r="C58" s="17"/>
      <c r="D58" s="2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24"/>
    </row>
    <row r="59" spans="2:17" ht="15.75">
      <c r="B59" s="21" t="s">
        <v>52</v>
      </c>
      <c r="C59" s="18"/>
      <c r="D59" s="24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24"/>
    </row>
    <row r="60" ht="15">
      <c r="K60" s="31"/>
    </row>
    <row r="61" spans="2:4" ht="15">
      <c r="B61" s="8"/>
      <c r="D61" s="2" t="s">
        <v>129</v>
      </c>
    </row>
    <row r="62" spans="3:5" ht="15">
      <c r="C62" s="81"/>
      <c r="D62" s="2" t="s">
        <v>75</v>
      </c>
      <c r="E62" s="81">
        <v>170206.54</v>
      </c>
    </row>
    <row r="63" spans="3:5" ht="15">
      <c r="C63" s="81"/>
      <c r="D63" s="2" t="s">
        <v>76</v>
      </c>
      <c r="E63" s="81">
        <v>48021.8</v>
      </c>
    </row>
    <row r="64" spans="3:5" ht="15">
      <c r="C64" s="81"/>
      <c r="D64" s="2" t="s">
        <v>77</v>
      </c>
      <c r="E64" s="81">
        <f>SUM(E62:E63)</f>
        <v>218228.34000000003</v>
      </c>
    </row>
  </sheetData>
  <sheetProtection/>
  <mergeCells count="1">
    <mergeCell ref="E2:P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O49"/>
  <sheetViews>
    <sheetView zoomScalePageLayoutView="0" workbookViewId="0" topLeftCell="A19">
      <selection activeCell="P41" sqref="P41"/>
    </sheetView>
  </sheetViews>
  <sheetFormatPr defaultColWidth="9.140625" defaultRowHeight="15"/>
  <cols>
    <col min="1" max="1" width="4.8515625" style="2" customWidth="1"/>
    <col min="2" max="2" width="17.421875" style="2" customWidth="1"/>
    <col min="3" max="3" width="19.00390625" style="2" customWidth="1"/>
    <col min="4" max="4" width="13.8515625" style="2" customWidth="1"/>
    <col min="5" max="5" width="17.140625" style="2" customWidth="1"/>
    <col min="6" max="6" width="16.57421875" style="2" customWidth="1"/>
    <col min="7" max="14" width="9.140625" style="2" customWidth="1"/>
    <col min="15" max="15" width="12.00390625" style="2" customWidth="1"/>
    <col min="16" max="22" width="9.140625" style="2" customWidth="1"/>
  </cols>
  <sheetData>
    <row r="2" ht="15">
      <c r="B2" s="2" t="s">
        <v>99</v>
      </c>
    </row>
    <row r="4" spans="2:15" ht="15">
      <c r="B4" s="84" t="s">
        <v>60</v>
      </c>
      <c r="C4" s="84" t="s">
        <v>83</v>
      </c>
      <c r="D4" s="84" t="s">
        <v>84</v>
      </c>
      <c r="E4" s="84" t="s">
        <v>85</v>
      </c>
      <c r="F4" s="84" t="s">
        <v>86</v>
      </c>
      <c r="G4" s="84" t="s">
        <v>87</v>
      </c>
      <c r="H4" s="84" t="s">
        <v>88</v>
      </c>
      <c r="I4" s="84" t="s">
        <v>89</v>
      </c>
      <c r="J4" s="84" t="s">
        <v>90</v>
      </c>
      <c r="K4" s="84" t="s">
        <v>91</v>
      </c>
      <c r="L4" s="84" t="s">
        <v>92</v>
      </c>
      <c r="M4" s="84" t="s">
        <v>93</v>
      </c>
      <c r="N4" s="84" t="s">
        <v>94</v>
      </c>
      <c r="O4" s="84"/>
    </row>
    <row r="5" spans="2:15" ht="15">
      <c r="B5" s="84">
        <v>2014</v>
      </c>
      <c r="C5" s="85">
        <v>2679</v>
      </c>
      <c r="D5" s="85">
        <v>2679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6">
        <f>SUM(C5:N5)</f>
        <v>5358</v>
      </c>
    </row>
    <row r="6" spans="2:15" ht="15">
      <c r="B6" s="84">
        <v>2013</v>
      </c>
      <c r="C6" s="86">
        <v>2500</v>
      </c>
      <c r="D6" s="86">
        <v>2500</v>
      </c>
      <c r="E6" s="86">
        <v>2500</v>
      </c>
      <c r="F6" s="86">
        <v>2500</v>
      </c>
      <c r="G6" s="86">
        <v>2500</v>
      </c>
      <c r="H6" s="86">
        <v>2500</v>
      </c>
      <c r="I6" s="86">
        <v>2500</v>
      </c>
      <c r="J6" s="85">
        <v>2679</v>
      </c>
      <c r="K6" s="85">
        <v>2679</v>
      </c>
      <c r="L6" s="85">
        <v>2679</v>
      </c>
      <c r="M6" s="85">
        <v>2679</v>
      </c>
      <c r="N6" s="85">
        <v>2679</v>
      </c>
      <c r="O6" s="86">
        <f>SUM(C6:N6)</f>
        <v>30895</v>
      </c>
    </row>
    <row r="7" spans="2:15" ht="15">
      <c r="B7" s="84">
        <v>2012</v>
      </c>
      <c r="C7" s="86">
        <v>2500</v>
      </c>
      <c r="D7" s="86">
        <v>2500</v>
      </c>
      <c r="E7" s="86">
        <v>2500</v>
      </c>
      <c r="F7" s="86">
        <v>2500</v>
      </c>
      <c r="G7" s="87" t="s">
        <v>95</v>
      </c>
      <c r="H7" s="87" t="s">
        <v>95</v>
      </c>
      <c r="I7" s="87" t="s">
        <v>95</v>
      </c>
      <c r="J7" s="87" t="s">
        <v>95</v>
      </c>
      <c r="K7" s="87" t="s">
        <v>95</v>
      </c>
      <c r="L7" s="87" t="s">
        <v>95</v>
      </c>
      <c r="M7" s="86">
        <v>2500</v>
      </c>
      <c r="N7" s="86">
        <v>2500</v>
      </c>
      <c r="O7" s="86">
        <v>15000</v>
      </c>
    </row>
    <row r="8" spans="2:15" ht="15">
      <c r="B8" s="84">
        <v>2011</v>
      </c>
      <c r="C8" s="88">
        <v>739.66</v>
      </c>
      <c r="D8" s="88">
        <v>739.66</v>
      </c>
      <c r="E8" s="88">
        <v>739.66</v>
      </c>
      <c r="F8" s="88">
        <v>739.66</v>
      </c>
      <c r="G8" s="88">
        <v>739.66</v>
      </c>
      <c r="H8" s="88">
        <v>739.66</v>
      </c>
      <c r="I8" s="86">
        <v>2500</v>
      </c>
      <c r="J8" s="86">
        <v>2500</v>
      </c>
      <c r="K8" s="86">
        <v>2500</v>
      </c>
      <c r="L8" s="86">
        <v>2500</v>
      </c>
      <c r="M8" s="86">
        <v>2500</v>
      </c>
      <c r="N8" s="86">
        <v>2500</v>
      </c>
      <c r="O8" s="86">
        <f>SUM(C8:N8)</f>
        <v>19437.96</v>
      </c>
    </row>
    <row r="9" spans="2:15" ht="15.75">
      <c r="B9" s="132" t="s">
        <v>96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  <c r="O9" s="86">
        <f>SUM(O5:O8)</f>
        <v>70690.95999999999</v>
      </c>
    </row>
    <row r="10" spans="2:15" ht="15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2:15" ht="15">
      <c r="B11" s="133" t="s">
        <v>97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2:15" ht="15">
      <c r="B12" s="134" t="s">
        <v>98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5" spans="2:15" ht="15.75">
      <c r="B15" s="135" t="s">
        <v>100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2:15" ht="15.75" thickBot="1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 ht="15">
      <c r="B17" s="91" t="s">
        <v>61</v>
      </c>
      <c r="C17" s="92" t="s">
        <v>83</v>
      </c>
      <c r="D17" s="92" t="s">
        <v>84</v>
      </c>
      <c r="E17" s="92" t="s">
        <v>85</v>
      </c>
      <c r="F17" s="92" t="s">
        <v>86</v>
      </c>
      <c r="G17" s="92" t="s">
        <v>87</v>
      </c>
      <c r="H17" s="92" t="s">
        <v>88</v>
      </c>
      <c r="I17" s="92" t="s">
        <v>89</v>
      </c>
      <c r="J17" s="92" t="s">
        <v>90</v>
      </c>
      <c r="K17" s="92" t="s">
        <v>91</v>
      </c>
      <c r="L17" s="92" t="s">
        <v>92</v>
      </c>
      <c r="M17" s="92" t="s">
        <v>93</v>
      </c>
      <c r="N17" s="92" t="s">
        <v>94</v>
      </c>
      <c r="O17" s="93"/>
    </row>
    <row r="18" spans="2:15" ht="15">
      <c r="B18" s="94">
        <v>2014</v>
      </c>
      <c r="C18" s="95"/>
      <c r="D18" s="95">
        <v>-1071.6</v>
      </c>
      <c r="E18" s="95">
        <v>-1071.6</v>
      </c>
      <c r="F18" s="96"/>
      <c r="G18" s="96"/>
      <c r="H18" s="96"/>
      <c r="I18" s="96"/>
      <c r="J18" s="96"/>
      <c r="K18" s="96"/>
      <c r="L18" s="96"/>
      <c r="M18" s="96"/>
      <c r="N18" s="96"/>
      <c r="O18" s="97">
        <f>SUM(C18:N18)</f>
        <v>-2143.2</v>
      </c>
    </row>
    <row r="19" spans="2:15" ht="16.5" thickBot="1">
      <c r="B19" s="136" t="s">
        <v>101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98">
        <f>SUM(O18:O18)</f>
        <v>-2143.2</v>
      </c>
    </row>
    <row r="20" spans="2:15" ht="1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15.75">
      <c r="B21" s="122" t="s">
        <v>102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5" ht="15.75">
      <c r="B22" s="122" t="s">
        <v>103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4" spans="2:15" ht="15">
      <c r="B24" s="120" t="s">
        <v>104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2:15" ht="15.75" thickBot="1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2:15" ht="15">
      <c r="B26" s="99" t="s">
        <v>62</v>
      </c>
      <c r="C26" s="100" t="s">
        <v>83</v>
      </c>
      <c r="D26" s="100" t="s">
        <v>84</v>
      </c>
      <c r="E26" s="100" t="s">
        <v>85</v>
      </c>
      <c r="F26" s="100" t="s">
        <v>86</v>
      </c>
      <c r="G26" s="100" t="s">
        <v>87</v>
      </c>
      <c r="H26" s="100" t="s">
        <v>88</v>
      </c>
      <c r="I26" s="100" t="s">
        <v>89</v>
      </c>
      <c r="J26" s="100" t="s">
        <v>90</v>
      </c>
      <c r="K26" s="100" t="s">
        <v>91</v>
      </c>
      <c r="L26" s="100" t="s">
        <v>92</v>
      </c>
      <c r="M26" s="100" t="s">
        <v>93</v>
      </c>
      <c r="N26" s="100" t="s">
        <v>94</v>
      </c>
      <c r="O26" s="101"/>
    </row>
    <row r="27" spans="2:15" ht="15">
      <c r="B27" s="102">
        <v>2014</v>
      </c>
      <c r="C27" s="103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04">
        <v>0</v>
      </c>
    </row>
    <row r="28" spans="2:15" ht="15">
      <c r="B28" s="102">
        <v>2013</v>
      </c>
      <c r="C28" s="86">
        <v>-2500</v>
      </c>
      <c r="D28" s="86">
        <v>-2500</v>
      </c>
      <c r="E28" s="86">
        <v>-2500</v>
      </c>
      <c r="F28" s="86">
        <v>-2500</v>
      </c>
      <c r="G28" s="86">
        <v>-2500</v>
      </c>
      <c r="H28" s="86">
        <v>-2500</v>
      </c>
      <c r="I28" s="86">
        <v>-2500</v>
      </c>
      <c r="J28" s="86">
        <v>-2679</v>
      </c>
      <c r="K28" s="86">
        <v>-2679</v>
      </c>
      <c r="L28" s="86">
        <v>-2679</v>
      </c>
      <c r="M28" s="103"/>
      <c r="N28" s="103"/>
      <c r="O28" s="105">
        <v>-28037</v>
      </c>
    </row>
    <row r="29" spans="2:15" ht="15">
      <c r="B29" s="102">
        <v>2012</v>
      </c>
      <c r="C29" s="86">
        <v>-2500</v>
      </c>
      <c r="D29" s="86">
        <v>-2500</v>
      </c>
      <c r="E29" s="103"/>
      <c r="F29" s="103"/>
      <c r="G29" s="103"/>
      <c r="H29" s="86">
        <v>-2500</v>
      </c>
      <c r="I29" s="103"/>
      <c r="J29" s="103"/>
      <c r="K29" s="103"/>
      <c r="L29" s="103"/>
      <c r="M29" s="86">
        <v>-2500</v>
      </c>
      <c r="N29" s="86">
        <v>-2500</v>
      </c>
      <c r="O29" s="105">
        <v>-10000</v>
      </c>
    </row>
    <row r="30" spans="2:15" ht="15">
      <c r="B30" s="102">
        <v>2011</v>
      </c>
      <c r="C30" s="106"/>
      <c r="D30" s="106"/>
      <c r="E30" s="106"/>
      <c r="F30" s="106"/>
      <c r="G30" s="106"/>
      <c r="H30" s="106"/>
      <c r="I30" s="86"/>
      <c r="J30" s="86">
        <v>-2500</v>
      </c>
      <c r="K30" s="86">
        <v>-2500</v>
      </c>
      <c r="L30" s="86">
        <v>-2500</v>
      </c>
      <c r="M30" s="86">
        <v>-2500</v>
      </c>
      <c r="N30" s="86">
        <v>-2500</v>
      </c>
      <c r="O30" s="105">
        <v>-12500</v>
      </c>
    </row>
    <row r="31" spans="2:15" ht="15.75">
      <c r="B31" s="123" t="s">
        <v>105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5"/>
      <c r="O31" s="105">
        <f>SUM(O28:O30)</f>
        <v>-50537</v>
      </c>
    </row>
    <row r="32" spans="2:15" ht="16.5" thickBot="1">
      <c r="B32" s="126" t="s">
        <v>106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</row>
    <row r="33" spans="2:15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2:15" ht="15.75" thickBo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16.5" thickBot="1">
      <c r="B35" s="129" t="s">
        <v>107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2:15" ht="15">
      <c r="B36" s="99" t="s">
        <v>62</v>
      </c>
      <c r="C36" s="100" t="s">
        <v>83</v>
      </c>
      <c r="D36" s="100" t="s">
        <v>84</v>
      </c>
      <c r="E36" s="100" t="s">
        <v>85</v>
      </c>
      <c r="F36" s="100" t="s">
        <v>86</v>
      </c>
      <c r="G36" s="100" t="s">
        <v>87</v>
      </c>
      <c r="H36" s="100" t="s">
        <v>88</v>
      </c>
      <c r="I36" s="100" t="s">
        <v>89</v>
      </c>
      <c r="J36" s="100" t="s">
        <v>90</v>
      </c>
      <c r="K36" s="100" t="s">
        <v>91</v>
      </c>
      <c r="L36" s="100" t="s">
        <v>92</v>
      </c>
      <c r="M36" s="100" t="s">
        <v>93</v>
      </c>
      <c r="N36" s="100" t="s">
        <v>94</v>
      </c>
      <c r="O36" s="101"/>
    </row>
    <row r="37" spans="2:15" ht="15">
      <c r="B37" s="108">
        <v>2016</v>
      </c>
      <c r="C37" s="86">
        <v>-1474</v>
      </c>
      <c r="D37" s="86">
        <v>-1474</v>
      </c>
      <c r="E37" s="86">
        <v>-1474</v>
      </c>
      <c r="F37" s="86">
        <v>-1474</v>
      </c>
      <c r="G37" s="86">
        <v>-1474</v>
      </c>
      <c r="H37" s="86">
        <v>-1474</v>
      </c>
      <c r="I37" s="86">
        <v>-1474</v>
      </c>
      <c r="J37" s="86">
        <v>-1474</v>
      </c>
      <c r="K37" s="86">
        <v>-1474</v>
      </c>
      <c r="L37" s="86">
        <v>-1474</v>
      </c>
      <c r="M37" s="109"/>
      <c r="N37" s="109"/>
      <c r="O37" s="113">
        <v>14740</v>
      </c>
    </row>
    <row r="38" spans="2:15" ht="15">
      <c r="B38" s="108">
        <v>2015</v>
      </c>
      <c r="C38" s="86">
        <v>-1474</v>
      </c>
      <c r="D38" s="86">
        <v>-1474</v>
      </c>
      <c r="E38" s="86">
        <v>-1474</v>
      </c>
      <c r="F38" s="86">
        <v>-1474</v>
      </c>
      <c r="G38" s="86">
        <v>-1474</v>
      </c>
      <c r="H38" s="86">
        <v>-1474</v>
      </c>
      <c r="I38" s="86">
        <v>-1474</v>
      </c>
      <c r="J38" s="86">
        <v>-1474</v>
      </c>
      <c r="K38" s="86">
        <v>-1474</v>
      </c>
      <c r="L38" s="86">
        <v>-1474</v>
      </c>
      <c r="M38" s="86">
        <v>-1474</v>
      </c>
      <c r="N38" s="86">
        <v>-1474</v>
      </c>
      <c r="O38" s="110">
        <v>17688</v>
      </c>
    </row>
    <row r="39" spans="2:15" ht="15">
      <c r="B39" s="102">
        <v>2014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>
        <v>-1474</v>
      </c>
      <c r="N39" s="86">
        <v>-1474</v>
      </c>
      <c r="O39" s="105">
        <v>2948</v>
      </c>
    </row>
    <row r="40" spans="2:15" ht="16.5" thickBot="1">
      <c r="B40" s="117" t="s">
        <v>118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11">
        <f>SUM(O37:O39)</f>
        <v>35376</v>
      </c>
    </row>
    <row r="42" spans="2:15" ht="15">
      <c r="B42" s="120" t="s">
        <v>108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2:15" ht="15.75" thickBo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2:15" ht="15">
      <c r="B44" s="99" t="s">
        <v>25</v>
      </c>
      <c r="C44" s="100" t="s">
        <v>83</v>
      </c>
      <c r="D44" s="100" t="s">
        <v>84</v>
      </c>
      <c r="E44" s="100" t="s">
        <v>85</v>
      </c>
      <c r="F44" s="100" t="s">
        <v>86</v>
      </c>
      <c r="G44" s="100" t="s">
        <v>87</v>
      </c>
      <c r="H44" s="100" t="s">
        <v>88</v>
      </c>
      <c r="I44" s="100" t="s">
        <v>89</v>
      </c>
      <c r="J44" s="100" t="s">
        <v>90</v>
      </c>
      <c r="K44" s="100" t="s">
        <v>91</v>
      </c>
      <c r="L44" s="100" t="s">
        <v>92</v>
      </c>
      <c r="M44" s="100" t="s">
        <v>93</v>
      </c>
      <c r="N44" s="100" t="s">
        <v>94</v>
      </c>
      <c r="O44" s="101"/>
    </row>
    <row r="45" spans="2:15" ht="15">
      <c r="B45" s="102">
        <v>2014</v>
      </c>
      <c r="C45" s="103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04">
        <v>0</v>
      </c>
    </row>
    <row r="46" spans="2:15" ht="15">
      <c r="B46" s="102">
        <v>2013</v>
      </c>
      <c r="C46" s="106"/>
      <c r="D46" s="86">
        <v>-2500</v>
      </c>
      <c r="E46" s="86">
        <v>-2500</v>
      </c>
      <c r="F46" s="86">
        <v>-2500</v>
      </c>
      <c r="G46" s="86">
        <v>-2500</v>
      </c>
      <c r="H46" s="86">
        <v>-2500</v>
      </c>
      <c r="I46" s="106">
        <v>2500</v>
      </c>
      <c r="J46" s="106">
        <v>2679</v>
      </c>
      <c r="K46" s="106">
        <v>2679</v>
      </c>
      <c r="L46" s="86">
        <v>-2679</v>
      </c>
      <c r="M46" s="106">
        <v>2679</v>
      </c>
      <c r="N46" s="86">
        <v>-2679</v>
      </c>
      <c r="O46" s="105">
        <v>-17858</v>
      </c>
    </row>
    <row r="47" spans="2:15" ht="15">
      <c r="B47" s="102">
        <v>2012</v>
      </c>
      <c r="C47" s="86">
        <v>-2500</v>
      </c>
      <c r="D47" s="86">
        <v>-2500</v>
      </c>
      <c r="E47" s="86">
        <v>-2500</v>
      </c>
      <c r="F47" s="106">
        <v>2500</v>
      </c>
      <c r="G47" s="86">
        <v>-2500</v>
      </c>
      <c r="H47" s="86">
        <v>-2500</v>
      </c>
      <c r="I47" s="86">
        <v>-2500</v>
      </c>
      <c r="J47" s="86">
        <v>-2500</v>
      </c>
      <c r="K47" s="86">
        <v>-2500</v>
      </c>
      <c r="L47" s="86">
        <v>-2500</v>
      </c>
      <c r="M47" s="86">
        <v>-2500</v>
      </c>
      <c r="N47" s="106">
        <v>2500</v>
      </c>
      <c r="O47" s="105">
        <v>-25000</v>
      </c>
    </row>
    <row r="48" spans="2:15" ht="15">
      <c r="B48" s="102">
        <v>2011</v>
      </c>
      <c r="C48" s="86">
        <v>-2611.6</v>
      </c>
      <c r="D48" s="86">
        <v>-2611.6</v>
      </c>
      <c r="E48" s="106">
        <v>2611.6</v>
      </c>
      <c r="F48" s="106">
        <v>2611.6</v>
      </c>
      <c r="G48" s="106">
        <v>2611.6</v>
      </c>
      <c r="H48" s="86">
        <v>-2611.6</v>
      </c>
      <c r="I48" s="106">
        <v>2500</v>
      </c>
      <c r="J48" s="106">
        <v>2500</v>
      </c>
      <c r="K48" s="86">
        <v>-2500</v>
      </c>
      <c r="L48" s="86">
        <v>-2500</v>
      </c>
      <c r="M48" s="86">
        <v>-2500</v>
      </c>
      <c r="N48" s="86">
        <v>-2500</v>
      </c>
      <c r="O48" s="105">
        <v>-17834.8</v>
      </c>
    </row>
    <row r="49" spans="2:15" ht="16.5" thickBot="1">
      <c r="B49" s="117" t="s">
        <v>109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11">
        <v>-60692.8</v>
      </c>
    </row>
  </sheetData>
  <sheetProtection/>
  <mergeCells count="16">
    <mergeCell ref="B9:N9"/>
    <mergeCell ref="B11:O11"/>
    <mergeCell ref="B12:O12"/>
    <mergeCell ref="B15:O15"/>
    <mergeCell ref="B19:N19"/>
    <mergeCell ref="B21:O21"/>
    <mergeCell ref="B40:N40"/>
    <mergeCell ref="B42:O42"/>
    <mergeCell ref="B43:O43"/>
    <mergeCell ref="B49:N49"/>
    <mergeCell ref="B22:O22"/>
    <mergeCell ref="B24:O24"/>
    <mergeCell ref="B25:O25"/>
    <mergeCell ref="B31:N31"/>
    <mergeCell ref="B32:O32"/>
    <mergeCell ref="B35:O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</dc:creator>
  <cp:keywords/>
  <dc:description/>
  <cp:lastModifiedBy>Chico</cp:lastModifiedBy>
  <dcterms:created xsi:type="dcterms:W3CDTF">2013-01-03T11:27:48Z</dcterms:created>
  <dcterms:modified xsi:type="dcterms:W3CDTF">2015-01-21T11:46:20Z</dcterms:modified>
  <cp:category/>
  <cp:version/>
  <cp:contentType/>
  <cp:contentStatus/>
</cp:coreProperties>
</file>