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10" tabRatio="675" activeTab="1"/>
  </bookViews>
  <sheets>
    <sheet name="DESPESAS_2013" sheetId="1" r:id="rId1"/>
    <sheet name="DESPESAS_2014" sheetId="2" r:id="rId2"/>
    <sheet name="DESPESAS_2015" sheetId="3" r:id="rId3"/>
  </sheets>
  <definedNames/>
  <calcPr fullCalcOnLoad="1"/>
</workbook>
</file>

<file path=xl/comments1.xml><?xml version="1.0" encoding="utf-8"?>
<comments xmlns="http://schemas.openxmlformats.org/spreadsheetml/2006/main">
  <authors>
    <author>JB</author>
  </authors>
  <commentList>
    <comment ref="G35" authorId="0">
      <text>
        <r>
          <rPr>
            <b/>
            <sz val="8"/>
            <rFont val="Tahoma"/>
            <family val="2"/>
          </rPr>
          <t>Viagem à Alemanha para a feira de Bauma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JB</author>
    <author>Chico</author>
  </authors>
  <commentList>
    <comment ref="F41" authorId="0">
      <text>
        <r>
          <rPr>
            <b/>
            <sz val="8"/>
            <rFont val="Tahoma"/>
            <family val="2"/>
          </rPr>
          <t>Viagem à Alemanha para a feira de Bauma</t>
        </r>
        <r>
          <rPr>
            <sz val="8"/>
            <rFont val="Tahoma"/>
            <family val="2"/>
          </rPr>
          <t xml:space="preserve">
</t>
        </r>
      </text>
    </comment>
    <comment ref="C14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Coroa de Flores</t>
        </r>
      </text>
    </comment>
    <comment ref="G14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Manutenção de Computadores</t>
        </r>
      </text>
    </comment>
    <comment ref="H14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Protocolamento de documentos em Brasília</t>
        </r>
      </text>
    </comment>
  </commentList>
</comments>
</file>

<file path=xl/comments3.xml><?xml version="1.0" encoding="utf-8"?>
<comments xmlns="http://schemas.openxmlformats.org/spreadsheetml/2006/main">
  <authors>
    <author>Chico</author>
    <author>JB</author>
  </authors>
  <commentList>
    <comment ref="C14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Coroa de Flores</t>
        </r>
      </text>
    </comment>
    <comment ref="G14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Manutenção de Computadores</t>
        </r>
      </text>
    </comment>
    <comment ref="H14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Protocolamento de documentos em Brasília</t>
        </r>
      </text>
    </comment>
    <comment ref="F41" authorId="1">
      <text>
        <r>
          <rPr>
            <b/>
            <sz val="8"/>
            <rFont val="Tahoma"/>
            <family val="2"/>
          </rPr>
          <t>Viagem à Alemanha para a feira de Bauma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<sst xmlns="http://schemas.openxmlformats.org/spreadsheetml/2006/main" count="195" uniqueCount="87">
  <si>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</si>
  <si>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</si>
  <si>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</si>
  <si>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</si>
  <si>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</si>
  <si>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</si>
  <si>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</si>
  <si>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</si>
  <si>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</si>
  <si>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</si>
  <si>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</si>
  <si>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</si>
  <si>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</t>
  </si>
  <si>
    <t>MÉDIA MENSAL</t>
  </si>
  <si>
    <t>PESSOAL / EMPRESAS</t>
  </si>
  <si>
    <t>JBPDominici - ME</t>
  </si>
  <si>
    <t>FSPORTELA-ME</t>
  </si>
  <si>
    <t>13º Salário JBPDominici-ME</t>
  </si>
  <si>
    <t>13º Salário FSPORTELA-ME</t>
  </si>
  <si>
    <t>Paulicon Consultoria Contábil</t>
  </si>
  <si>
    <t>Rinaldo Zanzini</t>
  </si>
  <si>
    <t>Outras Despesas</t>
  </si>
  <si>
    <t xml:space="preserve">HONORÁRIOS / TERCEIROS </t>
  </si>
  <si>
    <t>LOCAÇÃO IMOVEL</t>
  </si>
  <si>
    <t>Aluguel; Condomínio; IPTU; etc</t>
  </si>
  <si>
    <t>Eletricidade</t>
  </si>
  <si>
    <t>COMUNICAÇÕES</t>
  </si>
  <si>
    <t>Correio</t>
  </si>
  <si>
    <t>Locaweb hospedagem site</t>
  </si>
  <si>
    <t xml:space="preserve">UOL </t>
  </si>
  <si>
    <t>Assinaturas/Periodicos</t>
  </si>
  <si>
    <t>DIVERSOS</t>
  </si>
  <si>
    <t>Vivo 11 3887 3852</t>
  </si>
  <si>
    <t>Vivo  11 3051 4320</t>
  </si>
  <si>
    <t>Embratel 11 3051 4320</t>
  </si>
  <si>
    <t>Embratel 11 3887 3852 / 11 99990 5265</t>
  </si>
  <si>
    <t>VIVO 11 3887 3852 / 11 99990 5265 / 11 99879 8457</t>
  </si>
  <si>
    <t>Representação</t>
  </si>
  <si>
    <t>SINDIPESA</t>
  </si>
  <si>
    <t>1.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</si>
  <si>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</si>
  <si>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</si>
  <si>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</si>
  <si>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</si>
  <si>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</si>
  <si>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</si>
  <si>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</si>
  <si>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</si>
  <si>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1.2.</t>
  </si>
  <si>
    <t>1.2.1.</t>
  </si>
  <si>
    <t>1.3.</t>
  </si>
  <si>
    <t>1.3.1.</t>
  </si>
  <si>
    <t>1.3.4.</t>
  </si>
  <si>
    <t>1.4.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</si>
  <si>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</si>
  <si>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</si>
  <si>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</si>
  <si>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</si>
  <si>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</si>
  <si>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</si>
  <si>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</si>
  <si>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</si>
  <si>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1.6.</t>
  </si>
  <si>
    <t>1.6.1.</t>
  </si>
  <si>
    <t>1.6.2.</t>
  </si>
  <si>
    <t>Quality Contabilidade</t>
  </si>
  <si>
    <t>1.1.8.</t>
  </si>
  <si>
    <t>1.4.9</t>
  </si>
  <si>
    <t>VIVO INTERNET</t>
  </si>
  <si>
    <t>1.6.3</t>
  </si>
  <si>
    <t>Tarifas bancárias</t>
  </si>
  <si>
    <t>Impostos Municipal</t>
  </si>
  <si>
    <t>DARF</t>
  </si>
  <si>
    <t>Limpeza</t>
  </si>
  <si>
    <t>Reembolso Despesas João Batista</t>
  </si>
  <si>
    <t>Reembolso Despesas Francisco Portela</t>
  </si>
  <si>
    <t>Júlio Tinerman</t>
  </si>
  <si>
    <t>Live TIM Internet</t>
  </si>
  <si>
    <t>Estagiária</t>
  </si>
  <si>
    <t>Compra de Celular</t>
  </si>
  <si>
    <t>Net - Televisão a cabo</t>
  </si>
  <si>
    <t>Viagens</t>
  </si>
  <si>
    <t>*</t>
  </si>
  <si>
    <t>Samuel Rocha</t>
  </si>
  <si>
    <t>Net - Televisão a cabo e internet</t>
  </si>
  <si>
    <t>Reembolso de despesas viagem SINDIPESADO</t>
  </si>
  <si>
    <t>Consultoria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</si>
</sst>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44" fillId="34" borderId="0" xfId="0" applyFont="1" applyFill="1" applyAlignment="1">
      <alignment/>
    </xf>
    <xf numFmtId="0" fontId="44" fillId="35" borderId="0" xfId="0" applyFont="1" applyFill="1" applyAlignment="1">
      <alignment/>
    </xf>
    <xf numFmtId="168" fontId="3" fillId="0" borderId="12" xfId="0" applyNumberFormat="1" applyFont="1" applyFill="1" applyBorder="1" applyAlignment="1" applyProtection="1">
      <alignment/>
      <protection locked="0"/>
    </xf>
    <xf numFmtId="0" fontId="44" fillId="36" borderId="0" xfId="0" applyFont="1" applyFill="1" applyAlignment="1">
      <alignment/>
    </xf>
    <xf numFmtId="168" fontId="3" fillId="36" borderId="0" xfId="0" applyNumberFormat="1" applyFont="1" applyFill="1" applyBorder="1" applyAlignment="1" applyProtection="1">
      <alignment/>
      <protection locked="0"/>
    </xf>
    <xf numFmtId="168" fontId="2" fillId="36" borderId="0" xfId="0" applyNumberFormat="1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2" fillId="36" borderId="0" xfId="0" applyFont="1" applyFill="1" applyAlignment="1">
      <alignment/>
    </xf>
    <xf numFmtId="0" fontId="44" fillId="36" borderId="0" xfId="0" applyFont="1" applyFill="1" applyBorder="1" applyAlignment="1">
      <alignment/>
    </xf>
    <xf numFmtId="168" fontId="9" fillId="36" borderId="0" xfId="0" applyNumberFormat="1" applyFont="1" applyFill="1" applyBorder="1" applyAlignment="1" applyProtection="1">
      <alignment horizontal="center"/>
      <protection locked="0"/>
    </xf>
    <xf numFmtId="168" fontId="9" fillId="13" borderId="13" xfId="0" applyNumberFormat="1" applyFont="1" applyFill="1" applyBorder="1" applyAlignment="1" applyProtection="1">
      <alignment horizontal="center"/>
      <protection locked="0"/>
    </xf>
    <xf numFmtId="168" fontId="6" fillId="13" borderId="13" xfId="0" applyNumberFormat="1" applyFont="1" applyFill="1" applyBorder="1" applyAlignment="1" applyProtection="1">
      <alignment horizontal="center"/>
      <protection locked="0"/>
    </xf>
    <xf numFmtId="168" fontId="2" fillId="36" borderId="12" xfId="0" applyNumberFormat="1" applyFont="1" applyFill="1" applyBorder="1" applyAlignment="1" applyProtection="1">
      <alignment horizontal="center"/>
      <protection locked="0"/>
    </xf>
    <xf numFmtId="168" fontId="2" fillId="36" borderId="0" xfId="0" applyNumberFormat="1" applyFont="1" applyFill="1" applyBorder="1" applyAlignment="1" applyProtection="1">
      <alignment horizontal="center"/>
      <protection locked="0"/>
    </xf>
    <xf numFmtId="168" fontId="2" fillId="36" borderId="14" xfId="0" applyNumberFormat="1" applyFont="1" applyFill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center"/>
      <protection locked="0"/>
    </xf>
    <xf numFmtId="168" fontId="3" fillId="0" borderId="12" xfId="0" applyNumberFormat="1" applyFont="1" applyBorder="1" applyAlignment="1" applyProtection="1">
      <alignment horizontal="center"/>
      <protection locked="0"/>
    </xf>
    <xf numFmtId="0" fontId="3" fillId="34" borderId="13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/>
    </xf>
    <xf numFmtId="0" fontId="3" fillId="34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168" fontId="2" fillId="0" borderId="13" xfId="0" applyNumberFormat="1" applyFont="1" applyBorder="1" applyAlignment="1" applyProtection="1">
      <alignment horizontal="right"/>
      <protection locked="0"/>
    </xf>
    <xf numFmtId="168" fontId="9" fillId="36" borderId="13" xfId="0" applyNumberFormat="1" applyFont="1" applyFill="1" applyBorder="1" applyAlignment="1" applyProtection="1">
      <alignment horizontal="right"/>
      <protection locked="0"/>
    </xf>
    <xf numFmtId="168" fontId="2" fillId="0" borderId="13" xfId="0" applyNumberFormat="1" applyFont="1" applyFill="1" applyBorder="1" applyAlignment="1" applyProtection="1">
      <alignment horizontal="right"/>
      <protection locked="0"/>
    </xf>
    <xf numFmtId="0" fontId="4" fillId="34" borderId="13" xfId="0" applyFont="1" applyFill="1" applyBorder="1" applyAlignment="1" applyProtection="1">
      <alignment/>
      <protection locked="0"/>
    </xf>
    <xf numFmtId="168" fontId="4" fillId="0" borderId="13" xfId="0" applyNumberFormat="1" applyFont="1" applyBorder="1" applyAlignment="1" applyProtection="1">
      <alignment horizontal="right"/>
      <protection locked="0"/>
    </xf>
    <xf numFmtId="168" fontId="4" fillId="0" borderId="13" xfId="0" applyNumberFormat="1" applyFont="1" applyFill="1" applyBorder="1" applyAlignment="1" applyProtection="1">
      <alignment horizontal="right"/>
      <protection locked="0"/>
    </xf>
    <xf numFmtId="0" fontId="5" fillId="34" borderId="13" xfId="0" applyFont="1" applyFill="1" applyBorder="1" applyAlignment="1" applyProtection="1">
      <alignment/>
      <protection locked="0"/>
    </xf>
    <xf numFmtId="168" fontId="2" fillId="37" borderId="13" xfId="0" applyNumberFormat="1" applyFont="1" applyFill="1" applyBorder="1" applyAlignment="1" applyProtection="1">
      <alignment horizontal="right"/>
      <protection locked="0"/>
    </xf>
    <xf numFmtId="168" fontId="9" fillId="37" borderId="13" xfId="0" applyNumberFormat="1" applyFont="1" applyFill="1" applyBorder="1" applyAlignment="1" applyProtection="1">
      <alignment horizontal="right"/>
      <protection locked="0"/>
    </xf>
    <xf numFmtId="168" fontId="3" fillId="37" borderId="13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>
      <alignment horizontal="right" vertical="center"/>
    </xf>
    <xf numFmtId="4" fontId="2" fillId="36" borderId="13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 horizontal="right"/>
      <protection locked="0"/>
    </xf>
    <xf numFmtId="168" fontId="2" fillId="36" borderId="13" xfId="0" applyNumberFormat="1" applyFont="1" applyFill="1" applyBorder="1" applyAlignment="1" applyProtection="1">
      <alignment horizontal="right"/>
      <protection locked="0"/>
    </xf>
    <xf numFmtId="0" fontId="44" fillId="34" borderId="13" xfId="0" applyFont="1" applyFill="1" applyBorder="1" applyAlignment="1">
      <alignment/>
    </xf>
    <xf numFmtId="2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4" fillId="36" borderId="13" xfId="0" applyFont="1" applyFill="1" applyBorder="1" applyAlignment="1">
      <alignment horizontal="right"/>
    </xf>
    <xf numFmtId="0" fontId="44" fillId="0" borderId="13" xfId="0" applyFont="1" applyBorder="1" applyAlignment="1">
      <alignment/>
    </xf>
    <xf numFmtId="2" fontId="44" fillId="0" borderId="13" xfId="0" applyNumberFormat="1" applyFont="1" applyBorder="1" applyAlignment="1">
      <alignment/>
    </xf>
    <xf numFmtId="168" fontId="6" fillId="37" borderId="13" xfId="0" applyNumberFormat="1" applyFont="1" applyFill="1" applyBorder="1" applyAlignment="1" applyProtection="1">
      <alignment horizontal="right"/>
      <protection locked="0"/>
    </xf>
    <xf numFmtId="168" fontId="4" fillId="37" borderId="13" xfId="0" applyNumberFormat="1" applyFont="1" applyFill="1" applyBorder="1" applyAlignment="1" applyProtection="1">
      <alignment horizontal="right"/>
      <protection locked="0"/>
    </xf>
    <xf numFmtId="168" fontId="5" fillId="37" borderId="13" xfId="0" applyNumberFormat="1" applyFont="1" applyFill="1" applyBorder="1" applyAlignment="1" applyProtection="1">
      <alignment horizontal="right"/>
      <protection locked="0"/>
    </xf>
    <xf numFmtId="168" fontId="2" fillId="0" borderId="13" xfId="0" applyNumberFormat="1" applyFont="1" applyFill="1" applyBorder="1" applyAlignment="1" applyProtection="1">
      <alignment horizontal="center"/>
      <protection locked="0"/>
    </xf>
    <xf numFmtId="0" fontId="2" fillId="36" borderId="13" xfId="0" applyFont="1" applyFill="1" applyBorder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168" fontId="3" fillId="34" borderId="0" xfId="0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168" fontId="44" fillId="0" borderId="0" xfId="0" applyNumberFormat="1" applyFont="1" applyAlignment="1">
      <alignment/>
    </xf>
    <xf numFmtId="168" fontId="2" fillId="0" borderId="13" xfId="0" applyNumberFormat="1" applyFont="1" applyFill="1" applyBorder="1" applyAlignment="1" applyProtection="1">
      <alignment/>
      <protection locked="0"/>
    </xf>
    <xf numFmtId="4" fontId="3" fillId="36" borderId="13" xfId="0" applyNumberFormat="1" applyFont="1" applyFill="1" applyBorder="1" applyAlignment="1" applyProtection="1">
      <alignment horizontal="right"/>
      <protection locked="0"/>
    </xf>
    <xf numFmtId="4" fontId="45" fillId="36" borderId="13" xfId="0" applyNumberFormat="1" applyFont="1" applyFill="1" applyBorder="1" applyAlignment="1">
      <alignment horizontal="right"/>
    </xf>
    <xf numFmtId="4" fontId="45" fillId="0" borderId="13" xfId="0" applyNumberFormat="1" applyFont="1" applyBorder="1" applyAlignment="1">
      <alignment/>
    </xf>
    <xf numFmtId="168" fontId="3" fillId="0" borderId="13" xfId="0" applyNumberFormat="1" applyFont="1" applyFill="1" applyBorder="1" applyAlignment="1" applyProtection="1">
      <alignment horizontal="right"/>
      <protection locked="0"/>
    </xf>
    <xf numFmtId="0" fontId="45" fillId="0" borderId="13" xfId="0" applyFont="1" applyBorder="1" applyAlignment="1">
      <alignment horizontal="right"/>
    </xf>
    <xf numFmtId="0" fontId="45" fillId="0" borderId="13" xfId="0" applyFont="1" applyBorder="1" applyAlignment="1">
      <alignment/>
    </xf>
    <xf numFmtId="2" fontId="44" fillId="0" borderId="15" xfId="0" applyNumberFormat="1" applyFont="1" applyBorder="1" applyAlignment="1">
      <alignment/>
    </xf>
    <xf numFmtId="0" fontId="44" fillId="0" borderId="15" xfId="0" applyFont="1" applyBorder="1" applyAlignment="1">
      <alignment/>
    </xf>
    <xf numFmtId="4" fontId="44" fillId="0" borderId="13" xfId="0" applyNumberFormat="1" applyFont="1" applyBorder="1" applyAlignment="1">
      <alignment/>
    </xf>
    <xf numFmtId="2" fontId="45" fillId="0" borderId="13" xfId="0" applyNumberFormat="1" applyFont="1" applyBorder="1" applyAlignment="1">
      <alignment/>
    </xf>
    <xf numFmtId="0" fontId="2" fillId="36" borderId="0" xfId="0" applyFont="1" applyFill="1" applyAlignment="1" applyProtection="1">
      <alignment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4" fillId="34" borderId="16" xfId="0" applyFont="1" applyFill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/>
      <protection locked="0"/>
    </xf>
    <xf numFmtId="0" fontId="44" fillId="34" borderId="16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168" fontId="2" fillId="13" borderId="13" xfId="0" applyNumberFormat="1" applyFont="1" applyFill="1" applyBorder="1" applyAlignment="1" applyProtection="1">
      <alignment horizontal="center"/>
      <protection locked="0"/>
    </xf>
    <xf numFmtId="168" fontId="3" fillId="13" borderId="13" xfId="0" applyNumberFormat="1" applyFont="1" applyFill="1" applyBorder="1" applyAlignment="1" applyProtection="1">
      <alignment horizontal="center"/>
      <protection locked="0"/>
    </xf>
    <xf numFmtId="168" fontId="3" fillId="36" borderId="0" xfId="0" applyNumberFormat="1" applyFont="1" applyFill="1" applyBorder="1" applyAlignment="1" applyProtection="1">
      <alignment horizontal="center"/>
      <protection locked="0"/>
    </xf>
    <xf numFmtId="168" fontId="3" fillId="36" borderId="13" xfId="0" applyNumberFormat="1" applyFont="1" applyFill="1" applyBorder="1" applyAlignment="1" applyProtection="1">
      <alignment horizontal="right"/>
      <protection locked="0"/>
    </xf>
    <xf numFmtId="168" fontId="9" fillId="36" borderId="1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8"/>
  <sheetViews>
    <sheetView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6.28125" style="1" customWidth="1"/>
    <col min="2" max="2" width="2.421875" style="14" customWidth="1"/>
    <col min="3" max="3" width="35.140625" style="1" customWidth="1"/>
    <col min="4" max="4" width="13.57421875" style="1" customWidth="1"/>
    <col min="5" max="6" width="13.8515625" style="1" customWidth="1"/>
    <col min="7" max="8" width="13.7109375" style="1" customWidth="1"/>
    <col min="9" max="9" width="13.57421875" style="1" customWidth="1"/>
    <col min="10" max="10" width="14.00390625" style="1" customWidth="1"/>
    <col min="11" max="11" width="13.7109375" style="1" customWidth="1"/>
    <col min="12" max="12" width="12.7109375" style="1" customWidth="1"/>
    <col min="13" max="13" width="13.28125" style="1" customWidth="1"/>
    <col min="14" max="15" width="13.8515625" style="1" customWidth="1"/>
    <col min="16" max="16" width="15.140625" style="1" customWidth="1"/>
    <col min="17" max="17" width="15.28125" style="1" bestFit="1" customWidth="1"/>
    <col min="18" max="27" width="9.140625" style="14" customWidth="1"/>
    <col min="28" max="16384" width="9.140625" style="1" customWidth="1"/>
  </cols>
  <sheetData>
    <row r="1" s="14" customFormat="1" ht="12.75"/>
    <row r="2" spans="1:17" ht="21.75" customHeight="1" thickBot="1">
      <c r="A2" s="11"/>
      <c r="B2" s="19"/>
      <c r="C2" s="29"/>
      <c r="D2" s="28" t="s">
        <v>0</v>
      </c>
      <c r="E2" s="28" t="s">
        <v>1</v>
      </c>
      <c r="F2" s="28" t="s">
        <v>2</v>
      </c>
      <c r="G2" s="28" t="s">
        <v>3</v>
      </c>
      <c r="H2" s="28" t="s">
        <v>4</v>
      </c>
      <c r="I2" s="28" t="s">
        <v>5</v>
      </c>
      <c r="J2" s="28" t="s">
        <v>6</v>
      </c>
      <c r="K2" s="28" t="s">
        <v>7</v>
      </c>
      <c r="L2" s="28" t="s">
        <v>8</v>
      </c>
      <c r="M2" s="28" t="s">
        <v>9</v>
      </c>
      <c r="N2" s="28" t="s">
        <v>10</v>
      </c>
      <c r="O2" s="28" t="s">
        <v>11</v>
      </c>
      <c r="P2" s="28" t="s">
        <v>12</v>
      </c>
      <c r="Q2" s="28" t="s">
        <v>13</v>
      </c>
    </row>
    <row r="3" spans="1:37" s="4" customFormat="1" ht="17.25" customHeight="1">
      <c r="A3" s="2" t="s">
        <v>39</v>
      </c>
      <c r="B3" s="17"/>
      <c r="C3" s="30" t="s">
        <v>38</v>
      </c>
      <c r="D3" s="22">
        <f aca="true" t="shared" si="0" ref="D3:O3">D5+D16+D19+D23+D35</f>
        <v>31907.960000000006</v>
      </c>
      <c r="E3" s="22">
        <f t="shared" si="0"/>
        <v>33645.16</v>
      </c>
      <c r="F3" s="22">
        <f t="shared" si="0"/>
        <v>34125.37</v>
      </c>
      <c r="G3" s="22">
        <f t="shared" si="0"/>
        <v>39801.85</v>
      </c>
      <c r="H3" s="22">
        <f t="shared" si="0"/>
        <v>32552.83</v>
      </c>
      <c r="I3" s="22">
        <f t="shared" si="0"/>
        <v>37077.82</v>
      </c>
      <c r="J3" s="22">
        <f t="shared" si="0"/>
        <v>34815.94</v>
      </c>
      <c r="K3" s="22">
        <f t="shared" si="0"/>
        <v>42882.19</v>
      </c>
      <c r="L3" s="22">
        <f t="shared" si="0"/>
        <v>43348.55</v>
      </c>
      <c r="M3" s="22">
        <f t="shared" si="0"/>
        <v>39286.79</v>
      </c>
      <c r="N3" s="22">
        <f t="shared" si="0"/>
        <v>48144.74</v>
      </c>
      <c r="O3" s="22">
        <f t="shared" si="0"/>
        <v>50955.09999999999</v>
      </c>
      <c r="P3" s="21">
        <f>SUM(D3:O3)</f>
        <v>468544.3</v>
      </c>
      <c r="Q3" s="21">
        <f>P3/8</f>
        <v>58568.0375</v>
      </c>
      <c r="R3" s="15"/>
      <c r="S3" s="16"/>
      <c r="T3" s="16"/>
      <c r="U3" s="16"/>
      <c r="V3" s="16"/>
      <c r="W3" s="16"/>
      <c r="X3" s="15"/>
      <c r="Y3" s="15"/>
      <c r="Z3" s="17"/>
      <c r="AA3" s="17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4" customFormat="1" ht="8.25" customHeight="1">
      <c r="A4" s="5"/>
      <c r="B4" s="17"/>
      <c r="C4" s="30"/>
      <c r="D4" s="23"/>
      <c r="E4" s="24"/>
      <c r="F4" s="23"/>
      <c r="G4" s="24"/>
      <c r="H4" s="23"/>
      <c r="I4" s="24"/>
      <c r="J4" s="23"/>
      <c r="K4" s="25"/>
      <c r="L4" s="26"/>
      <c r="M4" s="27"/>
      <c r="N4" s="26"/>
      <c r="O4" s="27"/>
      <c r="P4" s="20"/>
      <c r="Q4" s="13"/>
      <c r="R4" s="15"/>
      <c r="S4" s="16"/>
      <c r="T4" s="16"/>
      <c r="U4" s="16"/>
      <c r="V4" s="16"/>
      <c r="W4" s="16"/>
      <c r="X4" s="15"/>
      <c r="Y4" s="15"/>
      <c r="Z4" s="17"/>
      <c r="AA4" s="17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" customFormat="1" ht="15.75">
      <c r="A5" s="5" t="s">
        <v>40</v>
      </c>
      <c r="B5" s="17"/>
      <c r="C5" s="45" t="s">
        <v>14</v>
      </c>
      <c r="D5" s="54">
        <f>SUM(D6:D14)</f>
        <v>27563.9</v>
      </c>
      <c r="E5" s="54">
        <f aca="true" t="shared" si="1" ref="E5:O5">SUM(E6:E14)</f>
        <v>27798.9</v>
      </c>
      <c r="F5" s="54">
        <f t="shared" si="1"/>
        <v>26863.9</v>
      </c>
      <c r="G5" s="54">
        <f t="shared" si="1"/>
        <v>27663.9</v>
      </c>
      <c r="H5" s="54">
        <f t="shared" si="1"/>
        <v>27976.9</v>
      </c>
      <c r="I5" s="54">
        <f t="shared" si="1"/>
        <v>27988.9</v>
      </c>
      <c r="J5" s="54">
        <f t="shared" si="1"/>
        <v>30288.940000000002</v>
      </c>
      <c r="K5" s="54">
        <f t="shared" si="1"/>
        <v>30188.940000000002</v>
      </c>
      <c r="L5" s="54">
        <f t="shared" si="1"/>
        <v>31487.24</v>
      </c>
      <c r="M5" s="54">
        <f t="shared" si="1"/>
        <v>30338.940000000002</v>
      </c>
      <c r="N5" s="54">
        <f t="shared" si="1"/>
        <v>44034.409999999996</v>
      </c>
      <c r="O5" s="54">
        <f t="shared" si="1"/>
        <v>44034.409999999996</v>
      </c>
      <c r="P5" s="40">
        <f>SUM(D5:O5)</f>
        <v>376229.2799999999</v>
      </c>
      <c r="Q5" s="41"/>
      <c r="R5" s="15"/>
      <c r="S5" s="16"/>
      <c r="T5" s="16"/>
      <c r="U5" s="16"/>
      <c r="V5" s="16"/>
      <c r="W5" s="16"/>
      <c r="X5" s="15"/>
      <c r="Y5" s="15"/>
      <c r="Z5" s="17"/>
      <c r="AA5" s="17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4" customFormat="1" ht="15.75">
      <c r="A6" s="5" t="s">
        <v>41</v>
      </c>
      <c r="B6" s="17"/>
      <c r="C6" s="31" t="s">
        <v>15</v>
      </c>
      <c r="D6" s="32">
        <v>20678.61</v>
      </c>
      <c r="E6" s="32">
        <v>20678.61</v>
      </c>
      <c r="F6" s="32">
        <v>20678.61</v>
      </c>
      <c r="G6" s="32">
        <v>20678.61</v>
      </c>
      <c r="H6" s="32">
        <v>20678.61</v>
      </c>
      <c r="I6" s="32">
        <v>20678.61</v>
      </c>
      <c r="J6" s="32">
        <v>22539.68</v>
      </c>
      <c r="K6" s="32">
        <v>22539.68</v>
      </c>
      <c r="L6" s="32">
        <v>22539.68</v>
      </c>
      <c r="M6" s="32">
        <v>22539.68</v>
      </c>
      <c r="N6" s="32">
        <v>22539.68</v>
      </c>
      <c r="O6" s="32">
        <v>22539.68</v>
      </c>
      <c r="P6" s="33"/>
      <c r="Q6" s="34"/>
      <c r="R6" s="16"/>
      <c r="S6" s="16"/>
      <c r="T6" s="16"/>
      <c r="U6" s="16"/>
      <c r="V6" s="16"/>
      <c r="W6" s="16"/>
      <c r="X6" s="15"/>
      <c r="Y6" s="15"/>
      <c r="Z6" s="17"/>
      <c r="AA6" s="17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s="4" customFormat="1" ht="15.75">
      <c r="A7" s="5" t="s">
        <v>42</v>
      </c>
      <c r="B7" s="17"/>
      <c r="C7" s="31" t="s">
        <v>16</v>
      </c>
      <c r="D7" s="32">
        <v>4560.79</v>
      </c>
      <c r="E7" s="32">
        <v>4560.79</v>
      </c>
      <c r="F7" s="32">
        <v>4560.79</v>
      </c>
      <c r="G7" s="32">
        <v>4560.79</v>
      </c>
      <c r="H7" s="32">
        <v>4560.79</v>
      </c>
      <c r="I7" s="32">
        <v>4560.79</v>
      </c>
      <c r="J7" s="32">
        <v>4971.26</v>
      </c>
      <c r="K7" s="32">
        <v>4971.26</v>
      </c>
      <c r="L7" s="32">
        <v>4971.26</v>
      </c>
      <c r="M7" s="32">
        <v>4971.26</v>
      </c>
      <c r="N7" s="32">
        <v>4971.26</v>
      </c>
      <c r="O7" s="32">
        <v>4971.26</v>
      </c>
      <c r="P7" s="33"/>
      <c r="Q7" s="34"/>
      <c r="R7" s="16"/>
      <c r="S7" s="16"/>
      <c r="T7" s="16"/>
      <c r="U7" s="16"/>
      <c r="V7" s="16"/>
      <c r="W7" s="16"/>
      <c r="X7" s="15"/>
      <c r="Y7" s="15"/>
      <c r="Z7" s="17"/>
      <c r="AA7" s="17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4" customFormat="1" ht="15.75">
      <c r="A8" s="5" t="s">
        <v>43</v>
      </c>
      <c r="B8" s="17"/>
      <c r="C8" s="35" t="s">
        <v>17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11269.84</v>
      </c>
      <c r="O8" s="32">
        <v>11269.84</v>
      </c>
      <c r="P8" s="33"/>
      <c r="Q8" s="34"/>
      <c r="R8" s="16"/>
      <c r="S8" s="16"/>
      <c r="T8" s="16"/>
      <c r="U8" s="16"/>
      <c r="V8" s="16"/>
      <c r="W8" s="16"/>
      <c r="X8" s="15"/>
      <c r="Y8" s="15"/>
      <c r="Z8" s="17"/>
      <c r="AA8" s="17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s="4" customFormat="1" ht="15.75">
      <c r="A9" s="5" t="s">
        <v>44</v>
      </c>
      <c r="B9" s="17"/>
      <c r="C9" s="31" t="s">
        <v>18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6">
        <v>2485.63</v>
      </c>
      <c r="O9" s="36">
        <v>2485.63</v>
      </c>
      <c r="P9" s="33"/>
      <c r="Q9" s="34"/>
      <c r="R9" s="16"/>
      <c r="S9" s="16"/>
      <c r="T9" s="16"/>
      <c r="U9" s="16"/>
      <c r="V9" s="16"/>
      <c r="W9" s="16"/>
      <c r="X9" s="15"/>
      <c r="Y9" s="15"/>
      <c r="Z9" s="17"/>
      <c r="AA9" s="17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s="4" customFormat="1" ht="15.75">
      <c r="A10" s="5" t="s">
        <v>45</v>
      </c>
      <c r="B10" s="17"/>
      <c r="C10" s="31" t="s">
        <v>19</v>
      </c>
      <c r="D10" s="36">
        <v>986.5</v>
      </c>
      <c r="E10" s="36">
        <v>986.5</v>
      </c>
      <c r="F10" s="36">
        <v>886.5</v>
      </c>
      <c r="G10" s="36">
        <v>986.5</v>
      </c>
      <c r="H10" s="36">
        <v>939.5</v>
      </c>
      <c r="I10" s="36">
        <v>941.5</v>
      </c>
      <c r="J10" s="36">
        <v>1970</v>
      </c>
      <c r="K10" s="36">
        <v>1870</v>
      </c>
      <c r="L10" s="36">
        <v>1870</v>
      </c>
      <c r="M10" s="36">
        <v>1970</v>
      </c>
      <c r="N10" s="36">
        <v>1970</v>
      </c>
      <c r="O10" s="36">
        <v>1970</v>
      </c>
      <c r="P10" s="33"/>
      <c r="Q10" s="34"/>
      <c r="R10" s="16"/>
      <c r="S10" s="16"/>
      <c r="T10" s="16"/>
      <c r="U10" s="16"/>
      <c r="V10" s="16"/>
      <c r="W10" s="16"/>
      <c r="X10" s="15"/>
      <c r="Y10" s="15"/>
      <c r="Z10" s="17"/>
      <c r="AA10" s="17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" customFormat="1" ht="15.75">
      <c r="A11" s="5" t="s">
        <v>46</v>
      </c>
      <c r="B11" s="17"/>
      <c r="C11" s="31" t="s">
        <v>20</v>
      </c>
      <c r="D11" s="32">
        <v>600</v>
      </c>
      <c r="E11" s="32">
        <v>600</v>
      </c>
      <c r="F11" s="32">
        <v>0</v>
      </c>
      <c r="G11" s="32">
        <v>600</v>
      </c>
      <c r="H11" s="32">
        <v>1000</v>
      </c>
      <c r="I11" s="32">
        <v>1000</v>
      </c>
      <c r="J11" s="32">
        <v>0</v>
      </c>
      <c r="K11" s="32">
        <v>0</v>
      </c>
      <c r="L11" s="32">
        <v>1000</v>
      </c>
      <c r="M11" s="32">
        <v>0</v>
      </c>
      <c r="N11" s="32">
        <v>0</v>
      </c>
      <c r="O11" s="32">
        <v>0</v>
      </c>
      <c r="P11" s="33"/>
      <c r="Q11" s="34"/>
      <c r="R11" s="16"/>
      <c r="S11" s="16"/>
      <c r="T11" s="16"/>
      <c r="U11" s="16"/>
      <c r="V11" s="16"/>
      <c r="W11" s="16"/>
      <c r="X11" s="15"/>
      <c r="Y11" s="15"/>
      <c r="Z11" s="17"/>
      <c r="AA11" s="17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s="4" customFormat="1" ht="15.75">
      <c r="A12" s="5" t="s">
        <v>47</v>
      </c>
      <c r="B12" s="17"/>
      <c r="C12" s="31" t="s">
        <v>65</v>
      </c>
      <c r="D12" s="37">
        <v>688</v>
      </c>
      <c r="E12" s="37">
        <v>688</v>
      </c>
      <c r="F12" s="37">
        <v>688</v>
      </c>
      <c r="G12" s="37">
        <v>688</v>
      </c>
      <c r="H12" s="37">
        <v>688</v>
      </c>
      <c r="I12" s="37">
        <v>688</v>
      </c>
      <c r="J12" s="37">
        <v>688</v>
      </c>
      <c r="K12" s="37">
        <v>688</v>
      </c>
      <c r="L12" s="32">
        <v>1106.3</v>
      </c>
      <c r="M12" s="32">
        <v>678</v>
      </c>
      <c r="N12" s="32">
        <v>678</v>
      </c>
      <c r="O12" s="32">
        <v>678</v>
      </c>
      <c r="P12" s="33"/>
      <c r="Q12" s="34"/>
      <c r="R12" s="16"/>
      <c r="S12" s="16"/>
      <c r="T12" s="16"/>
      <c r="U12" s="16"/>
      <c r="V12" s="16"/>
      <c r="W12" s="16"/>
      <c r="X12" s="15"/>
      <c r="Y12" s="15"/>
      <c r="Z12" s="17"/>
      <c r="AA12" s="17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s="4" customFormat="1" ht="15.75">
      <c r="A13" s="5" t="s">
        <v>66</v>
      </c>
      <c r="B13" s="17"/>
      <c r="C13" s="31" t="s">
        <v>73</v>
      </c>
      <c r="D13" s="32">
        <v>50</v>
      </c>
      <c r="E13" s="32">
        <v>100</v>
      </c>
      <c r="F13" s="32">
        <v>50</v>
      </c>
      <c r="G13" s="32">
        <v>150</v>
      </c>
      <c r="H13" s="32">
        <v>110</v>
      </c>
      <c r="I13" s="32">
        <v>120</v>
      </c>
      <c r="J13" s="32">
        <v>120</v>
      </c>
      <c r="K13" s="32">
        <v>120</v>
      </c>
      <c r="L13" s="32"/>
      <c r="M13" s="32">
        <v>180</v>
      </c>
      <c r="N13" s="32">
        <v>120</v>
      </c>
      <c r="O13" s="32">
        <v>120</v>
      </c>
      <c r="P13" s="33"/>
      <c r="Q13" s="34"/>
      <c r="R13" s="16"/>
      <c r="S13" s="16"/>
      <c r="T13" s="16"/>
      <c r="U13" s="16"/>
      <c r="V13" s="16"/>
      <c r="W13" s="16"/>
      <c r="X13" s="15"/>
      <c r="Y13" s="15"/>
      <c r="Z13" s="17"/>
      <c r="AA13" s="17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4" customFormat="1" ht="15.75">
      <c r="A14" s="5"/>
      <c r="B14" s="17"/>
      <c r="C14" s="31" t="s">
        <v>21</v>
      </c>
      <c r="D14" s="32"/>
      <c r="E14" s="32">
        <v>185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4"/>
      <c r="R14" s="16"/>
      <c r="S14" s="16"/>
      <c r="T14" s="16"/>
      <c r="U14" s="16"/>
      <c r="V14" s="16"/>
      <c r="W14" s="16"/>
      <c r="X14" s="15"/>
      <c r="Y14" s="15"/>
      <c r="Z14" s="17"/>
      <c r="AA14" s="17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4" customFormat="1" ht="15.75">
      <c r="A15" s="5"/>
      <c r="B15" s="17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4"/>
      <c r="R15" s="16"/>
      <c r="S15" s="16"/>
      <c r="T15" s="16"/>
      <c r="U15" s="16"/>
      <c r="V15" s="16"/>
      <c r="W15" s="16"/>
      <c r="X15" s="15"/>
      <c r="Y15" s="15"/>
      <c r="Z15" s="17"/>
      <c r="AA15" s="17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7" customFormat="1" ht="15.75">
      <c r="A16" s="5" t="s">
        <v>48</v>
      </c>
      <c r="B16" s="17"/>
      <c r="C16" s="38" t="s">
        <v>22</v>
      </c>
      <c r="D16" s="55">
        <f aca="true" t="shared" si="2" ref="D16:K16">SUM(D17:D17)</f>
        <v>0</v>
      </c>
      <c r="E16" s="55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5000</v>
      </c>
      <c r="L16" s="56">
        <v>5000</v>
      </c>
      <c r="M16" s="56">
        <v>5000</v>
      </c>
      <c r="N16" s="56"/>
      <c r="O16" s="56"/>
      <c r="P16" s="40"/>
      <c r="Q16" s="56"/>
      <c r="R16" s="15"/>
      <c r="S16" s="16"/>
      <c r="T16" s="16"/>
      <c r="U16" s="16"/>
      <c r="V16" s="16"/>
      <c r="W16" s="16"/>
      <c r="X16" s="15"/>
      <c r="Y16" s="15"/>
      <c r="Z16" s="17"/>
      <c r="AA16" s="17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15.75">
      <c r="A17" s="5" t="s">
        <v>49</v>
      </c>
      <c r="B17" s="17"/>
      <c r="C17" s="35" t="s">
        <v>76</v>
      </c>
      <c r="D17" s="37"/>
      <c r="E17" s="37"/>
      <c r="F17" s="37"/>
      <c r="G17" s="37"/>
      <c r="H17" s="37"/>
      <c r="I17" s="37"/>
      <c r="J17" s="37"/>
      <c r="K17" s="37">
        <v>5000</v>
      </c>
      <c r="L17" s="37">
        <v>5000</v>
      </c>
      <c r="M17" s="37">
        <v>5000</v>
      </c>
      <c r="N17" s="37">
        <v>0</v>
      </c>
      <c r="O17" s="37">
        <v>0</v>
      </c>
      <c r="P17" s="33"/>
      <c r="Q17" s="34"/>
      <c r="R17" s="15"/>
      <c r="S17" s="16"/>
      <c r="T17" s="16"/>
      <c r="U17" s="16"/>
      <c r="V17" s="16"/>
      <c r="W17" s="16"/>
      <c r="X17" s="15"/>
      <c r="Y17" s="15"/>
      <c r="Z17" s="17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7" customFormat="1" ht="15.75">
      <c r="A18" s="5"/>
      <c r="B18" s="17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3"/>
      <c r="Q18" s="34"/>
      <c r="R18" s="15"/>
      <c r="S18" s="16"/>
      <c r="T18" s="16"/>
      <c r="U18" s="16"/>
      <c r="V18" s="16"/>
      <c r="W18" s="16"/>
      <c r="X18" s="15"/>
      <c r="Y18" s="15"/>
      <c r="Z18" s="17"/>
      <c r="AA18" s="17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4" customFormat="1" ht="15.75">
      <c r="A19" s="5" t="s">
        <v>50</v>
      </c>
      <c r="B19" s="17"/>
      <c r="C19" s="38" t="s">
        <v>23</v>
      </c>
      <c r="D19" s="39">
        <f>D20+D21</f>
        <v>2355.9</v>
      </c>
      <c r="E19" s="39">
        <f>E20+E21</f>
        <v>2351.9700000000003</v>
      </c>
      <c r="F19" s="39">
        <f aca="true" t="shared" si="3" ref="F19:O19">F20+F21</f>
        <v>2487.4900000000002</v>
      </c>
      <c r="G19" s="39">
        <f t="shared" si="3"/>
        <v>2760.3</v>
      </c>
      <c r="H19" s="39">
        <f t="shared" si="3"/>
        <v>2587.93</v>
      </c>
      <c r="I19" s="39">
        <f t="shared" si="3"/>
        <v>2490.29</v>
      </c>
      <c r="J19" s="39">
        <f t="shared" si="3"/>
        <v>2682.72</v>
      </c>
      <c r="K19" s="39">
        <f t="shared" si="3"/>
        <v>2810.86</v>
      </c>
      <c r="L19" s="39">
        <f t="shared" si="3"/>
        <v>2591.62</v>
      </c>
      <c r="M19" s="39">
        <f t="shared" si="3"/>
        <v>2594.7799999999997</v>
      </c>
      <c r="N19" s="39">
        <f t="shared" si="3"/>
        <v>2672.48</v>
      </c>
      <c r="O19" s="39">
        <f t="shared" si="3"/>
        <v>2696.24</v>
      </c>
      <c r="P19" s="40">
        <f>SUM(D19:O19)</f>
        <v>31082.58</v>
      </c>
      <c r="Q19" s="41"/>
      <c r="R19" s="15"/>
      <c r="S19" s="16"/>
      <c r="T19" s="16"/>
      <c r="U19" s="16"/>
      <c r="V19" s="16"/>
      <c r="W19" s="16"/>
      <c r="X19" s="15"/>
      <c r="Y19" s="15"/>
      <c r="Z19" s="17"/>
      <c r="AA19" s="17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s="4" customFormat="1" ht="15.75">
      <c r="A20" s="5" t="s">
        <v>51</v>
      </c>
      <c r="B20" s="17"/>
      <c r="C20" s="35" t="s">
        <v>24</v>
      </c>
      <c r="D20" s="42">
        <v>2269.51</v>
      </c>
      <c r="E20" s="42">
        <v>2270.71</v>
      </c>
      <c r="F20" s="42">
        <v>2370.71</v>
      </c>
      <c r="G20" s="43">
        <v>2682.61</v>
      </c>
      <c r="H20" s="32">
        <v>2526.66</v>
      </c>
      <c r="I20" s="32">
        <v>2426.66</v>
      </c>
      <c r="J20" s="32">
        <v>2626.66</v>
      </c>
      <c r="K20" s="32">
        <v>2749</v>
      </c>
      <c r="L20" s="32">
        <v>2523.96</v>
      </c>
      <c r="M20" s="32">
        <v>2526.66</v>
      </c>
      <c r="N20" s="32">
        <v>2596.97</v>
      </c>
      <c r="O20" s="32">
        <v>2596.97</v>
      </c>
      <c r="P20" s="33"/>
      <c r="Q20" s="34"/>
      <c r="R20" s="16"/>
      <c r="S20" s="16"/>
      <c r="T20" s="16"/>
      <c r="U20" s="16"/>
      <c r="V20" s="16"/>
      <c r="W20" s="16"/>
      <c r="X20" s="16"/>
      <c r="Y20" s="16"/>
      <c r="Z20" s="17"/>
      <c r="AA20" s="17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s="4" customFormat="1" ht="15.75">
      <c r="A21" s="5" t="s">
        <v>52</v>
      </c>
      <c r="B21" s="17"/>
      <c r="C21" s="35" t="s">
        <v>25</v>
      </c>
      <c r="D21" s="44">
        <v>86.39</v>
      </c>
      <c r="E21" s="42">
        <v>81.26</v>
      </c>
      <c r="F21" s="42">
        <v>116.78</v>
      </c>
      <c r="G21" s="43">
        <v>77.69</v>
      </c>
      <c r="H21" s="32">
        <v>61.27</v>
      </c>
      <c r="I21" s="32">
        <v>63.63</v>
      </c>
      <c r="J21" s="32">
        <v>56.06</v>
      </c>
      <c r="K21" s="32">
        <v>61.86</v>
      </c>
      <c r="L21" s="32">
        <v>67.66</v>
      </c>
      <c r="M21" s="32">
        <v>68.12</v>
      </c>
      <c r="N21" s="32">
        <v>75.51</v>
      </c>
      <c r="O21" s="32">
        <v>99.27</v>
      </c>
      <c r="P21" s="33"/>
      <c r="Q21" s="34"/>
      <c r="R21" s="16"/>
      <c r="S21" s="16"/>
      <c r="T21" s="16"/>
      <c r="U21" s="16"/>
      <c r="V21" s="16"/>
      <c r="W21" s="16"/>
      <c r="X21" s="16"/>
      <c r="Y21" s="16"/>
      <c r="Z21" s="17"/>
      <c r="AA21" s="17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s="4" customFormat="1" ht="15.75">
      <c r="A22" s="5"/>
      <c r="B22" s="17"/>
      <c r="C22" s="3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  <c r="Q22" s="34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s="4" customFormat="1" ht="15.75">
      <c r="A23" s="5" t="s">
        <v>53</v>
      </c>
      <c r="B23" s="17"/>
      <c r="C23" s="45" t="s">
        <v>26</v>
      </c>
      <c r="D23" s="39">
        <f aca="true" t="shared" si="4" ref="D23:O23">SUM(D24:D34)</f>
        <v>1472.2600000000002</v>
      </c>
      <c r="E23" s="39">
        <f t="shared" si="4"/>
        <v>1489.23</v>
      </c>
      <c r="F23" s="39">
        <f t="shared" si="4"/>
        <v>1498.19</v>
      </c>
      <c r="G23" s="39">
        <f t="shared" si="4"/>
        <v>1605.23</v>
      </c>
      <c r="H23" s="39">
        <f t="shared" si="4"/>
        <v>1648.31</v>
      </c>
      <c r="I23" s="39">
        <f t="shared" si="4"/>
        <v>1884.5</v>
      </c>
      <c r="J23" s="39">
        <f t="shared" si="4"/>
        <v>1350.82</v>
      </c>
      <c r="K23" s="39">
        <f t="shared" si="4"/>
        <v>1511.92</v>
      </c>
      <c r="L23" s="39">
        <f t="shared" si="4"/>
        <v>1377.38</v>
      </c>
      <c r="M23" s="39">
        <f t="shared" si="4"/>
        <v>1323.0700000000002</v>
      </c>
      <c r="N23" s="39">
        <f t="shared" si="4"/>
        <v>1407.8500000000001</v>
      </c>
      <c r="O23" s="39">
        <f t="shared" si="4"/>
        <v>1175.89</v>
      </c>
      <c r="P23" s="40">
        <f>SUM(D23:O23)</f>
        <v>17744.649999999998</v>
      </c>
      <c r="Q23" s="41"/>
      <c r="R23" s="15"/>
      <c r="S23" s="16"/>
      <c r="T23" s="16"/>
      <c r="U23" s="16"/>
      <c r="V23" s="16"/>
      <c r="W23" s="16"/>
      <c r="X23" s="15"/>
      <c r="Y23" s="15"/>
      <c r="Z23" s="17"/>
      <c r="AA23" s="17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4" customFormat="1" ht="15.75">
      <c r="A24" s="5" t="s">
        <v>54</v>
      </c>
      <c r="B24" s="17"/>
      <c r="C24" s="35" t="s">
        <v>35</v>
      </c>
      <c r="D24" s="32">
        <v>308.57</v>
      </c>
      <c r="E24" s="32">
        <v>287.2</v>
      </c>
      <c r="F24" s="32">
        <v>314.53</v>
      </c>
      <c r="G24" s="32">
        <v>289.43</v>
      </c>
      <c r="H24" s="32">
        <v>340.47</v>
      </c>
      <c r="I24" s="32">
        <v>386</v>
      </c>
      <c r="J24" s="32">
        <v>106.51</v>
      </c>
      <c r="K24" s="32">
        <v>146.37</v>
      </c>
      <c r="L24" s="32">
        <v>101.01</v>
      </c>
      <c r="M24" s="32">
        <v>123.03</v>
      </c>
      <c r="N24" s="32">
        <v>278.05</v>
      </c>
      <c r="O24" s="32">
        <v>112.49</v>
      </c>
      <c r="P24" s="33"/>
      <c r="Q24" s="34"/>
      <c r="R24" s="16"/>
      <c r="S24" s="16"/>
      <c r="T24" s="16"/>
      <c r="U24" s="16"/>
      <c r="V24" s="16"/>
      <c r="W24" s="16"/>
      <c r="X24" s="15"/>
      <c r="Y24" s="15"/>
      <c r="Z24" s="17"/>
      <c r="AA24" s="17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4" customFormat="1" ht="15.75">
      <c r="A25" s="5" t="s">
        <v>55</v>
      </c>
      <c r="B25" s="17"/>
      <c r="C25" s="35" t="s">
        <v>33</v>
      </c>
      <c r="D25" s="32">
        <v>255.55</v>
      </c>
      <c r="E25" s="32">
        <v>255.55</v>
      </c>
      <c r="F25" s="32">
        <v>255.55</v>
      </c>
      <c r="G25" s="32">
        <v>255.74</v>
      </c>
      <c r="H25" s="32">
        <v>255.55</v>
      </c>
      <c r="I25" s="32">
        <v>255.55</v>
      </c>
      <c r="J25" s="32">
        <v>255.55</v>
      </c>
      <c r="K25" s="32">
        <v>255.55</v>
      </c>
      <c r="L25" s="32">
        <v>255.55</v>
      </c>
      <c r="M25" s="32">
        <v>255.55</v>
      </c>
      <c r="N25" s="32">
        <v>255.93</v>
      </c>
      <c r="O25" s="32">
        <v>255.55</v>
      </c>
      <c r="P25" s="33"/>
      <c r="Q25" s="34"/>
      <c r="R25" s="16"/>
      <c r="S25" s="16"/>
      <c r="T25" s="16"/>
      <c r="U25" s="16"/>
      <c r="V25" s="16"/>
      <c r="W25" s="16"/>
      <c r="X25" s="15"/>
      <c r="Y25" s="15"/>
      <c r="Z25" s="17"/>
      <c r="AA25" s="17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4" customFormat="1" ht="15.75">
      <c r="A26" s="5" t="s">
        <v>56</v>
      </c>
      <c r="B26" s="17"/>
      <c r="C26" s="35" t="s">
        <v>32</v>
      </c>
      <c r="D26" s="32">
        <v>112.24</v>
      </c>
      <c r="E26" s="32">
        <v>117.15</v>
      </c>
      <c r="F26" s="32">
        <v>116.15</v>
      </c>
      <c r="G26" s="32">
        <v>140.99</v>
      </c>
      <c r="H26" s="32">
        <v>84.63</v>
      </c>
      <c r="I26" s="32">
        <v>93.5</v>
      </c>
      <c r="J26" s="32">
        <v>112.76</v>
      </c>
      <c r="K26" s="32">
        <v>83.18</v>
      </c>
      <c r="L26" s="32">
        <v>100.89</v>
      </c>
      <c r="M26" s="32">
        <v>106.07</v>
      </c>
      <c r="N26" s="32">
        <v>84.69</v>
      </c>
      <c r="O26" s="32">
        <v>105.99</v>
      </c>
      <c r="P26" s="33"/>
      <c r="Q26" s="34"/>
      <c r="R26" s="16"/>
      <c r="S26" s="16"/>
      <c r="T26" s="16"/>
      <c r="U26" s="16"/>
      <c r="V26" s="16"/>
      <c r="W26" s="16"/>
      <c r="X26" s="15"/>
      <c r="Y26" s="15"/>
      <c r="Z26" s="17"/>
      <c r="AA26" s="17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s="4" customFormat="1" ht="15.75">
      <c r="A27" s="5" t="s">
        <v>57</v>
      </c>
      <c r="B27" s="17"/>
      <c r="C27" s="35" t="s">
        <v>34</v>
      </c>
      <c r="D27" s="32">
        <v>29.23</v>
      </c>
      <c r="E27" s="32">
        <v>0.01</v>
      </c>
      <c r="F27" s="32">
        <v>78.28</v>
      </c>
      <c r="G27" s="32">
        <v>78.51</v>
      </c>
      <c r="H27" s="32">
        <v>29.22</v>
      </c>
      <c r="I27" s="32">
        <v>29.21</v>
      </c>
      <c r="J27" s="32">
        <v>29.32</v>
      </c>
      <c r="K27" s="32">
        <v>41.84</v>
      </c>
      <c r="L27" s="32">
        <v>29.26</v>
      </c>
      <c r="M27" s="32">
        <v>29.32</v>
      </c>
      <c r="N27" s="32">
        <v>44.05</v>
      </c>
      <c r="O27" s="32">
        <v>44</v>
      </c>
      <c r="P27" s="33"/>
      <c r="Q27" s="34"/>
      <c r="R27" s="16"/>
      <c r="S27" s="16"/>
      <c r="T27" s="16"/>
      <c r="U27" s="16"/>
      <c r="V27" s="16"/>
      <c r="W27" s="16"/>
      <c r="X27" s="15"/>
      <c r="Y27" s="15"/>
      <c r="Z27" s="17"/>
      <c r="AA27" s="17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s="4" customFormat="1" ht="15.75">
      <c r="A28" s="5" t="s">
        <v>58</v>
      </c>
      <c r="B28" s="17"/>
      <c r="C28" s="35" t="s">
        <v>27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3"/>
      <c r="Q28" s="34"/>
      <c r="R28" s="16"/>
      <c r="S28" s="16"/>
      <c r="T28" s="16"/>
      <c r="U28" s="16"/>
      <c r="V28" s="16"/>
      <c r="W28" s="16"/>
      <c r="X28" s="15"/>
      <c r="Y28" s="15"/>
      <c r="Z28" s="17"/>
      <c r="AA28" s="17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s="4" customFormat="1" ht="15.75">
      <c r="A29" s="5" t="s">
        <v>59</v>
      </c>
      <c r="B29" s="17"/>
      <c r="C29" s="31" t="s">
        <v>28</v>
      </c>
      <c r="D29" s="46">
        <v>148</v>
      </c>
      <c r="E29" s="46">
        <v>151.1</v>
      </c>
      <c r="F29" s="46">
        <v>188</v>
      </c>
      <c r="G29" s="46">
        <v>148</v>
      </c>
      <c r="H29" s="46">
        <v>148</v>
      </c>
      <c r="I29" s="46">
        <v>148</v>
      </c>
      <c r="J29" s="46">
        <v>297.7</v>
      </c>
      <c r="K29" s="46">
        <v>148</v>
      </c>
      <c r="L29" s="46">
        <v>148</v>
      </c>
      <c r="M29" s="32">
        <v>30</v>
      </c>
      <c r="N29" s="32">
        <v>30</v>
      </c>
      <c r="O29" s="32">
        <v>30</v>
      </c>
      <c r="P29" s="33"/>
      <c r="Q29" s="34"/>
      <c r="R29" s="16"/>
      <c r="S29" s="16"/>
      <c r="T29" s="16"/>
      <c r="U29" s="16"/>
      <c r="V29" s="16"/>
      <c r="W29" s="16"/>
      <c r="X29" s="15"/>
      <c r="Y29" s="15"/>
      <c r="Z29" s="17"/>
      <c r="AA29" s="17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s="4" customFormat="1" ht="15.75">
      <c r="A30" s="5" t="s">
        <v>60</v>
      </c>
      <c r="B30" s="17"/>
      <c r="C30" s="35" t="s">
        <v>29</v>
      </c>
      <c r="D30" s="32">
        <v>31.82</v>
      </c>
      <c r="E30" s="32">
        <v>31.82</v>
      </c>
      <c r="F30" s="32">
        <v>31.82</v>
      </c>
      <c r="G30" s="32">
        <v>31.82</v>
      </c>
      <c r="H30" s="32">
        <v>31.82</v>
      </c>
      <c r="I30" s="32">
        <v>31.82</v>
      </c>
      <c r="J30" s="32">
        <v>31.82</v>
      </c>
      <c r="K30" s="32">
        <v>34.14</v>
      </c>
      <c r="L30" s="32">
        <v>34.14</v>
      </c>
      <c r="M30" s="32">
        <v>34.14</v>
      </c>
      <c r="N30" s="32">
        <v>34.14</v>
      </c>
      <c r="O30" s="32">
        <v>34.14</v>
      </c>
      <c r="P30" s="33"/>
      <c r="Q30" s="34"/>
      <c r="R30" s="16"/>
      <c r="S30" s="16"/>
      <c r="T30" s="16"/>
      <c r="U30" s="16"/>
      <c r="V30" s="16"/>
      <c r="W30" s="16"/>
      <c r="X30" s="15"/>
      <c r="Y30" s="15"/>
      <c r="Z30" s="17"/>
      <c r="AA30" s="17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4" customFormat="1" ht="15.75">
      <c r="A31" s="5" t="s">
        <v>61</v>
      </c>
      <c r="B31" s="17"/>
      <c r="C31" s="31" t="s">
        <v>36</v>
      </c>
      <c r="D31" s="32">
        <v>386.96</v>
      </c>
      <c r="E31" s="32">
        <v>446.5</v>
      </c>
      <c r="F31" s="32">
        <v>314.63</v>
      </c>
      <c r="G31" s="32">
        <v>460.88</v>
      </c>
      <c r="H31" s="32">
        <v>558.73</v>
      </c>
      <c r="I31" s="32">
        <v>728.89</v>
      </c>
      <c r="J31" s="32">
        <v>467.17</v>
      </c>
      <c r="K31" s="32">
        <v>682.93</v>
      </c>
      <c r="L31" s="32">
        <v>588.62</v>
      </c>
      <c r="M31" s="32">
        <v>616.06</v>
      </c>
      <c r="N31" s="32">
        <v>471.18</v>
      </c>
      <c r="O31" s="32">
        <v>383.91</v>
      </c>
      <c r="P31" s="33"/>
      <c r="Q31" s="34"/>
      <c r="R31" s="16"/>
      <c r="S31" s="16"/>
      <c r="T31" s="16"/>
      <c r="U31" s="16"/>
      <c r="V31" s="16"/>
      <c r="W31" s="16"/>
      <c r="X31" s="15"/>
      <c r="Y31" s="15"/>
      <c r="Z31" s="17"/>
      <c r="AA31" s="17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s="4" customFormat="1" ht="15.75">
      <c r="A32" s="5" t="s">
        <v>67</v>
      </c>
      <c r="B32" s="17"/>
      <c r="C32" s="31" t="s">
        <v>68</v>
      </c>
      <c r="D32" s="32">
        <v>199.89</v>
      </c>
      <c r="E32" s="32">
        <v>199.9</v>
      </c>
      <c r="F32" s="32">
        <v>199.23</v>
      </c>
      <c r="G32" s="32">
        <v>199.86</v>
      </c>
      <c r="H32" s="32">
        <v>199.89</v>
      </c>
      <c r="I32" s="32">
        <v>211.53</v>
      </c>
      <c r="J32" s="32">
        <v>49.99</v>
      </c>
      <c r="K32" s="32">
        <v>119.91</v>
      </c>
      <c r="L32" s="32">
        <v>119.91</v>
      </c>
      <c r="M32" s="32">
        <v>119.91</v>
      </c>
      <c r="N32" s="32">
        <v>119.91</v>
      </c>
      <c r="O32" s="32">
        <v>119.91</v>
      </c>
      <c r="P32" s="33"/>
      <c r="Q32" s="34"/>
      <c r="R32" s="16"/>
      <c r="S32" s="16"/>
      <c r="T32" s="16"/>
      <c r="U32" s="16"/>
      <c r="V32" s="16"/>
      <c r="W32" s="16"/>
      <c r="X32" s="15"/>
      <c r="Y32" s="15"/>
      <c r="Z32" s="17"/>
      <c r="AA32" s="17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s="4" customFormat="1" ht="15.75">
      <c r="A33" s="5"/>
      <c r="B33" s="17"/>
      <c r="C33" s="31" t="s">
        <v>77</v>
      </c>
      <c r="D33" s="32"/>
      <c r="E33" s="32"/>
      <c r="F33" s="32"/>
      <c r="G33" s="32"/>
      <c r="H33" s="32"/>
      <c r="I33" s="32"/>
      <c r="J33" s="32"/>
      <c r="K33" s="32"/>
      <c r="L33" s="32"/>
      <c r="M33" s="32">
        <v>8.99</v>
      </c>
      <c r="N33" s="32">
        <v>89.9</v>
      </c>
      <c r="O33" s="32">
        <v>89.9</v>
      </c>
      <c r="P33" s="33"/>
      <c r="Q33" s="34"/>
      <c r="R33" s="16"/>
      <c r="S33" s="16"/>
      <c r="T33" s="16"/>
      <c r="U33" s="16"/>
      <c r="V33" s="16"/>
      <c r="W33" s="16"/>
      <c r="X33" s="15"/>
      <c r="Y33" s="15"/>
      <c r="Z33" s="17"/>
      <c r="AA33" s="17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s="4" customFormat="1" ht="15.75">
      <c r="A34" s="5"/>
      <c r="B34" s="17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34"/>
      <c r="R34" s="16"/>
      <c r="S34" s="16"/>
      <c r="T34" s="16"/>
      <c r="U34" s="16"/>
      <c r="V34" s="16"/>
      <c r="W34" s="16"/>
      <c r="X34" s="15"/>
      <c r="Y34" s="15"/>
      <c r="Z34" s="17"/>
      <c r="AA34" s="17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s="4" customFormat="1" ht="15.75">
      <c r="A35" s="5" t="s">
        <v>62</v>
      </c>
      <c r="B35" s="17"/>
      <c r="C35" s="45" t="s">
        <v>31</v>
      </c>
      <c r="D35" s="39">
        <f aca="true" t="shared" si="5" ref="D35:O35">SUM(D36:D42)</f>
        <v>515.9</v>
      </c>
      <c r="E35" s="39">
        <f t="shared" si="5"/>
        <v>2005.06</v>
      </c>
      <c r="F35" s="39">
        <f t="shared" si="5"/>
        <v>3275.79</v>
      </c>
      <c r="G35" s="39">
        <f t="shared" si="5"/>
        <v>7772.42</v>
      </c>
      <c r="H35" s="39">
        <f t="shared" si="5"/>
        <v>339.69</v>
      </c>
      <c r="I35" s="39">
        <f t="shared" si="5"/>
        <v>4714.13</v>
      </c>
      <c r="J35" s="39">
        <f t="shared" si="5"/>
        <v>493.46</v>
      </c>
      <c r="K35" s="39">
        <f t="shared" si="5"/>
        <v>3370.47</v>
      </c>
      <c r="L35" s="39">
        <f t="shared" si="5"/>
        <v>2892.31</v>
      </c>
      <c r="M35" s="39">
        <f t="shared" si="5"/>
        <v>30</v>
      </c>
      <c r="N35" s="39">
        <f t="shared" si="5"/>
        <v>30</v>
      </c>
      <c r="O35" s="39">
        <f t="shared" si="5"/>
        <v>3048.56</v>
      </c>
      <c r="P35" s="40">
        <f>SUM(D35:O35)</f>
        <v>28487.790000000005</v>
      </c>
      <c r="Q35" s="41"/>
      <c r="R35" s="15"/>
      <c r="S35" s="16"/>
      <c r="T35" s="16"/>
      <c r="U35" s="16"/>
      <c r="V35" s="16"/>
      <c r="W35" s="16"/>
      <c r="X35" s="15"/>
      <c r="Y35" s="15"/>
      <c r="Z35" s="17"/>
      <c r="AA35" s="17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s="4" customFormat="1" ht="12.75">
      <c r="A36" s="5" t="s">
        <v>63</v>
      </c>
      <c r="B36" s="17"/>
      <c r="C36" s="35" t="s">
        <v>37</v>
      </c>
      <c r="D36" s="34">
        <v>350</v>
      </c>
      <c r="E36" s="34">
        <v>1796.83</v>
      </c>
      <c r="F36" s="34">
        <v>2930.73</v>
      </c>
      <c r="G36" s="34">
        <v>7588.52</v>
      </c>
      <c r="H36" s="34"/>
      <c r="I36" s="34">
        <v>4440.58</v>
      </c>
      <c r="J36" s="32">
        <v>244.23</v>
      </c>
      <c r="K36" s="34">
        <v>2214.6</v>
      </c>
      <c r="L36" s="34">
        <v>1319.15</v>
      </c>
      <c r="M36" s="34"/>
      <c r="N36" s="34"/>
      <c r="O36" s="34">
        <v>1260.81</v>
      </c>
      <c r="P36" s="47"/>
      <c r="Q36" s="34"/>
      <c r="R36" s="16"/>
      <c r="S36" s="16"/>
      <c r="T36" s="16"/>
      <c r="U36" s="16"/>
      <c r="V36" s="16"/>
      <c r="W36" s="16"/>
      <c r="X36" s="15"/>
      <c r="Y36" s="15"/>
      <c r="Z36" s="17"/>
      <c r="AA36" s="17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27" s="3" customFormat="1" ht="12.75">
      <c r="A37" s="10" t="s">
        <v>64</v>
      </c>
      <c r="B37" s="17"/>
      <c r="C37" s="31" t="s">
        <v>30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661.86</v>
      </c>
      <c r="M37" s="32">
        <v>0</v>
      </c>
      <c r="N37" s="32">
        <v>0</v>
      </c>
      <c r="O37" s="32">
        <v>0</v>
      </c>
      <c r="P37" s="47"/>
      <c r="Q37" s="34"/>
      <c r="R37" s="16"/>
      <c r="S37" s="16"/>
      <c r="T37" s="16"/>
      <c r="U37" s="16"/>
      <c r="V37" s="16"/>
      <c r="W37" s="16"/>
      <c r="X37" s="15"/>
      <c r="Y37" s="15"/>
      <c r="Z37" s="17"/>
      <c r="AA37" s="17"/>
    </row>
    <row r="38" spans="1:17" ht="12.75">
      <c r="A38" s="12" t="s">
        <v>69</v>
      </c>
      <c r="C38" s="48" t="s">
        <v>70</v>
      </c>
      <c r="D38" s="49">
        <v>165.9</v>
      </c>
      <c r="E38" s="49">
        <v>208.23</v>
      </c>
      <c r="F38" s="49">
        <v>345.06</v>
      </c>
      <c r="G38" s="49">
        <v>183.9</v>
      </c>
      <c r="H38" s="49">
        <v>339.69</v>
      </c>
      <c r="I38" s="49">
        <v>273.55</v>
      </c>
      <c r="J38" s="49">
        <v>249.23</v>
      </c>
      <c r="K38" s="49">
        <v>339.33</v>
      </c>
      <c r="L38" s="50">
        <v>272.78</v>
      </c>
      <c r="M38" s="50"/>
      <c r="N38" s="50"/>
      <c r="O38" s="50">
        <v>278.55</v>
      </c>
      <c r="P38" s="51"/>
      <c r="Q38" s="50"/>
    </row>
    <row r="39" spans="3:17" ht="12.75">
      <c r="C39" s="48" t="s">
        <v>71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786.36</v>
      </c>
      <c r="L39" s="52"/>
      <c r="M39" s="52"/>
      <c r="N39" s="52"/>
      <c r="O39" s="53">
        <v>0</v>
      </c>
      <c r="P39" s="52"/>
      <c r="Q39" s="52"/>
    </row>
    <row r="40" spans="3:17" ht="12.75">
      <c r="C40" s="48" t="s">
        <v>74</v>
      </c>
      <c r="D40" s="53"/>
      <c r="E40" s="53"/>
      <c r="F40" s="53"/>
      <c r="G40" s="53"/>
      <c r="H40" s="53"/>
      <c r="I40" s="53"/>
      <c r="J40" s="53"/>
      <c r="K40" s="53"/>
      <c r="L40" s="52">
        <v>638.52</v>
      </c>
      <c r="M40" s="52"/>
      <c r="N40" s="52"/>
      <c r="O40" s="52">
        <v>1320.81</v>
      </c>
      <c r="P40" s="52"/>
      <c r="Q40" s="52"/>
    </row>
    <row r="41" spans="3:17" ht="12.75">
      <c r="C41" s="48" t="s">
        <v>75</v>
      </c>
      <c r="D41" s="53"/>
      <c r="E41" s="53"/>
      <c r="F41" s="53"/>
      <c r="G41" s="53"/>
      <c r="H41" s="53"/>
      <c r="I41" s="53"/>
      <c r="J41" s="53"/>
      <c r="K41" s="53"/>
      <c r="L41" s="52"/>
      <c r="M41" s="52"/>
      <c r="N41" s="52"/>
      <c r="O41" s="52">
        <v>158.39</v>
      </c>
      <c r="P41" s="52"/>
      <c r="Q41" s="52"/>
    </row>
    <row r="42" spans="3:17" ht="12.75">
      <c r="C42" s="48" t="s">
        <v>72</v>
      </c>
      <c r="D42" s="52"/>
      <c r="E42" s="52"/>
      <c r="F42" s="52"/>
      <c r="G42" s="52"/>
      <c r="H42" s="52"/>
      <c r="I42" s="52"/>
      <c r="J42" s="52"/>
      <c r="K42" s="52">
        <v>30.18</v>
      </c>
      <c r="L42" s="52"/>
      <c r="M42" s="53">
        <v>30</v>
      </c>
      <c r="N42" s="53">
        <v>30</v>
      </c>
      <c r="O42" s="53">
        <v>30</v>
      </c>
      <c r="P42" s="52"/>
      <c r="Q42" s="52"/>
    </row>
    <row r="45" spans="1:4" ht="12.75">
      <c r="A45" s="8"/>
      <c r="B45" s="18"/>
      <c r="D45" s="9"/>
    </row>
    <row r="47" spans="1:2" ht="12.75">
      <c r="A47" s="8"/>
      <c r="B47" s="18"/>
    </row>
    <row r="48" spans="1:2" ht="12.75">
      <c r="A48" s="8"/>
      <c r="B48" s="18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3"/>
  <sheetViews>
    <sheetView tabSelected="1" zoomScale="80" zoomScaleNormal="80" zoomScalePageLayoutView="0" workbookViewId="0" topLeftCell="A1">
      <selection activeCell="N19" sqref="N19"/>
    </sheetView>
  </sheetViews>
  <sheetFormatPr defaultColWidth="9.140625" defaultRowHeight="15"/>
  <cols>
    <col min="1" max="1" width="1.57421875" style="14" customWidth="1"/>
    <col min="2" max="2" width="30.57421875" style="1" customWidth="1"/>
    <col min="3" max="3" width="13.57421875" style="1" customWidth="1"/>
    <col min="4" max="5" width="13.8515625" style="1" customWidth="1"/>
    <col min="6" max="7" width="13.7109375" style="1" customWidth="1"/>
    <col min="8" max="8" width="13.57421875" style="1" customWidth="1"/>
    <col min="9" max="9" width="14.00390625" style="1" customWidth="1"/>
    <col min="10" max="10" width="15.57421875" style="1" customWidth="1"/>
    <col min="11" max="11" width="12.7109375" style="1" customWidth="1"/>
    <col min="12" max="12" width="13.28125" style="1" customWidth="1"/>
    <col min="13" max="14" width="13.8515625" style="1" customWidth="1"/>
    <col min="15" max="15" width="15.140625" style="1" customWidth="1"/>
    <col min="16" max="16" width="18.00390625" style="1" customWidth="1"/>
    <col min="17" max="26" width="9.140625" style="14" customWidth="1"/>
    <col min="27" max="16384" width="9.140625" style="1" customWidth="1"/>
  </cols>
  <sheetData>
    <row r="1" s="14" customFormat="1" ht="12.75"/>
    <row r="2" spans="2:16" ht="21.75" customHeight="1">
      <c r="B2" s="29"/>
      <c r="C2" s="28" t="s">
        <v>0</v>
      </c>
      <c r="D2" s="28" t="s">
        <v>1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6</v>
      </c>
      <c r="J2" s="28" t="s">
        <v>7</v>
      </c>
      <c r="K2" s="28" t="s">
        <v>8</v>
      </c>
      <c r="L2" s="28" t="s">
        <v>9</v>
      </c>
      <c r="M2" s="28" t="s">
        <v>10</v>
      </c>
      <c r="N2" s="28" t="s">
        <v>11</v>
      </c>
      <c r="O2" s="28" t="s">
        <v>12</v>
      </c>
      <c r="P2" s="28" t="s">
        <v>13</v>
      </c>
    </row>
    <row r="3" spans="1:36" s="4" customFormat="1" ht="17.25" customHeight="1">
      <c r="A3" s="78"/>
      <c r="B3" s="30" t="s">
        <v>38</v>
      </c>
      <c r="C3" s="22">
        <f>C5+C17+C21+C26+C41</f>
        <v>41829.41</v>
      </c>
      <c r="D3" s="22">
        <f>D5+D17+D21+D26+D41</f>
        <v>36095.27999999999</v>
      </c>
      <c r="E3" s="22">
        <f>E5+E17+E21+E26+E41</f>
        <v>43597.42</v>
      </c>
      <c r="F3" s="22">
        <v>39523.66</v>
      </c>
      <c r="G3" s="22">
        <f>G5+G17+G21+G26+G41</f>
        <v>39836.520000000004</v>
      </c>
      <c r="H3" s="22">
        <f>H5+H17+H21+H26+H41</f>
        <v>45078.39</v>
      </c>
      <c r="I3" s="22">
        <f>I5+I17+I21+I25+I41</f>
        <v>44006.48</v>
      </c>
      <c r="J3" s="22">
        <f>J5+J17+J21+J26+J41</f>
        <v>43764.590000000004</v>
      </c>
      <c r="K3" s="22">
        <f>K5+K17+K20+K25+K41</f>
        <v>57717.41</v>
      </c>
      <c r="L3" s="22">
        <f>L5+L17+L20+L25+L41</f>
        <v>42703.270000000004</v>
      </c>
      <c r="M3" s="22">
        <f>M5+M17+M20+M25+M41</f>
        <v>51745.09</v>
      </c>
      <c r="N3" s="22">
        <f>N5+N17+N20+N25+N41</f>
        <v>0</v>
      </c>
      <c r="O3" s="21">
        <f>SUM(C3:N3)</f>
        <v>485897.52</v>
      </c>
      <c r="P3" s="21">
        <f>AVERAGE(C3:N3)</f>
        <v>40491.46</v>
      </c>
      <c r="Q3" s="15"/>
      <c r="R3" s="16"/>
      <c r="S3" s="16"/>
      <c r="T3" s="16"/>
      <c r="U3" s="16"/>
      <c r="V3" s="16"/>
      <c r="W3" s="15"/>
      <c r="X3" s="15"/>
      <c r="Y3" s="17"/>
      <c r="Z3" s="17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4" customFormat="1" ht="8.25" customHeight="1">
      <c r="A4" s="78"/>
      <c r="B4" s="30"/>
      <c r="C4" s="23"/>
      <c r="D4" s="24"/>
      <c r="E4" s="23"/>
      <c r="F4" s="24"/>
      <c r="G4" s="23"/>
      <c r="H4" s="24"/>
      <c r="I4" s="23"/>
      <c r="J4" s="25"/>
      <c r="K4" s="26"/>
      <c r="L4" s="27"/>
      <c r="M4" s="26"/>
      <c r="N4" s="27"/>
      <c r="O4" s="20"/>
      <c r="P4" s="89"/>
      <c r="Q4" s="15"/>
      <c r="R4" s="16"/>
      <c r="S4" s="16"/>
      <c r="T4" s="16"/>
      <c r="U4" s="16"/>
      <c r="V4" s="16"/>
      <c r="W4" s="15"/>
      <c r="X4" s="15"/>
      <c r="Y4" s="17"/>
      <c r="Z4" s="17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4" customFormat="1" ht="15.75">
      <c r="A5" s="78"/>
      <c r="B5" s="45" t="s">
        <v>14</v>
      </c>
      <c r="C5" s="54">
        <f>SUM(C6:C14)</f>
        <v>31266.22</v>
      </c>
      <c r="D5" s="54">
        <f>SUM(D6:D14)</f>
        <v>31036.22</v>
      </c>
      <c r="E5" s="54">
        <f>SUM(E6:E14)</f>
        <v>30846.02</v>
      </c>
      <c r="F5" s="54">
        <f>SUM(F6:F14)</f>
        <v>31249.52</v>
      </c>
      <c r="G5" s="54">
        <v>31484.82</v>
      </c>
      <c r="H5" s="54">
        <v>34403.33</v>
      </c>
      <c r="I5" s="54">
        <v>33391.05</v>
      </c>
      <c r="J5" s="54">
        <v>33485.75</v>
      </c>
      <c r="K5" s="54">
        <v>33413.15</v>
      </c>
      <c r="L5" s="54">
        <v>33417.87</v>
      </c>
      <c r="M5" s="54">
        <v>47954.18</v>
      </c>
      <c r="N5" s="54"/>
      <c r="O5" s="40">
        <f>SUM(C5:N5)</f>
        <v>371948.13</v>
      </c>
      <c r="P5" s="21">
        <f aca="true" t="shared" si="0" ref="P4:P52">AVERAGE(C5:N5)</f>
        <v>33813.46636363636</v>
      </c>
      <c r="Q5" s="15"/>
      <c r="R5" s="16"/>
      <c r="S5" s="16"/>
      <c r="T5" s="16"/>
      <c r="U5" s="16"/>
      <c r="V5" s="16"/>
      <c r="W5" s="15"/>
      <c r="X5" s="15"/>
      <c r="Y5" s="17"/>
      <c r="Z5" s="17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4" customFormat="1" ht="15.75">
      <c r="A6" s="78"/>
      <c r="B6" s="31" t="s">
        <v>15</v>
      </c>
      <c r="C6" s="32">
        <v>22539.68</v>
      </c>
      <c r="D6" s="32">
        <v>22539.68</v>
      </c>
      <c r="E6" s="32">
        <v>22539.68</v>
      </c>
      <c r="F6" s="32">
        <v>22539.68</v>
      </c>
      <c r="G6" s="32">
        <v>22539.68</v>
      </c>
      <c r="H6" s="32">
        <v>24230.16</v>
      </c>
      <c r="I6" s="32">
        <v>24230.16</v>
      </c>
      <c r="J6" s="32">
        <v>24230.16</v>
      </c>
      <c r="K6" s="32">
        <v>24230.16</v>
      </c>
      <c r="L6" s="32">
        <v>24230.16</v>
      </c>
      <c r="M6" s="32">
        <v>24230.16</v>
      </c>
      <c r="N6" s="32"/>
      <c r="O6" s="33">
        <f>SUM(C6:N6)</f>
        <v>258079.36000000002</v>
      </c>
      <c r="P6" s="89"/>
      <c r="Q6" s="16"/>
      <c r="R6" s="16"/>
      <c r="S6" s="16"/>
      <c r="T6" s="16"/>
      <c r="U6" s="16"/>
      <c r="V6" s="16"/>
      <c r="W6" s="15"/>
      <c r="X6" s="15"/>
      <c r="Y6" s="17"/>
      <c r="Z6" s="17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5.75">
      <c r="A7" s="78"/>
      <c r="B7" s="31" t="s">
        <v>16</v>
      </c>
      <c r="C7" s="32">
        <v>4560.79</v>
      </c>
      <c r="D7" s="32">
        <v>4560.79</v>
      </c>
      <c r="E7" s="32">
        <v>4560.79</v>
      </c>
      <c r="F7" s="32">
        <v>4560.79</v>
      </c>
      <c r="G7" s="32">
        <v>4560.79</v>
      </c>
      <c r="H7" s="32">
        <v>4902.84</v>
      </c>
      <c r="I7" s="32">
        <v>4902.84</v>
      </c>
      <c r="J7" s="32">
        <v>4902.84</v>
      </c>
      <c r="K7" s="32">
        <v>4902.84</v>
      </c>
      <c r="L7" s="32">
        <v>4902.84</v>
      </c>
      <c r="M7" s="32">
        <v>4902.84</v>
      </c>
      <c r="N7" s="32"/>
      <c r="O7" s="33">
        <f>SUM(C7:N7)</f>
        <v>52220.98999999999</v>
      </c>
      <c r="P7" s="89"/>
      <c r="Q7" s="16"/>
      <c r="R7" s="16"/>
      <c r="S7" s="16"/>
      <c r="T7" s="16"/>
      <c r="U7" s="16"/>
      <c r="V7" s="16"/>
      <c r="W7" s="15"/>
      <c r="X7" s="15"/>
      <c r="Y7" s="17"/>
      <c r="Z7" s="17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ht="15.75">
      <c r="A8" s="78"/>
      <c r="B8" s="35" t="s">
        <v>17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12125.08</v>
      </c>
      <c r="N8" s="32"/>
      <c r="O8" s="33">
        <f aca="true" t="shared" si="1" ref="O8:O14">SUM(C8:N8)</f>
        <v>12125.08</v>
      </c>
      <c r="P8" s="89"/>
      <c r="Q8" s="16"/>
      <c r="R8" s="16"/>
      <c r="S8" s="16"/>
      <c r="T8" s="16"/>
      <c r="U8" s="16"/>
      <c r="V8" s="16"/>
      <c r="W8" s="15"/>
      <c r="X8" s="15"/>
      <c r="Y8" s="17"/>
      <c r="Z8" s="17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4" customFormat="1" ht="15.75">
      <c r="A9" s="78"/>
      <c r="B9" s="31" t="s">
        <v>18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6">
        <v>2451.42</v>
      </c>
      <c r="N9" s="36"/>
      <c r="O9" s="33">
        <f t="shared" si="1"/>
        <v>2451.42</v>
      </c>
      <c r="P9" s="89"/>
      <c r="Q9" s="16"/>
      <c r="R9" s="16"/>
      <c r="S9" s="16"/>
      <c r="T9" s="16"/>
      <c r="U9" s="16"/>
      <c r="V9" s="16"/>
      <c r="W9" s="15"/>
      <c r="X9" s="15"/>
      <c r="Y9" s="17"/>
      <c r="Z9" s="17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4" customFormat="1" ht="15.75">
      <c r="A10" s="78"/>
      <c r="B10" s="31" t="s">
        <v>19</v>
      </c>
      <c r="C10" s="36">
        <v>1970</v>
      </c>
      <c r="D10" s="36">
        <v>1970</v>
      </c>
      <c r="E10" s="36">
        <v>1970</v>
      </c>
      <c r="F10" s="36">
        <v>1970</v>
      </c>
      <c r="G10" s="36">
        <v>1970</v>
      </c>
      <c r="H10" s="36">
        <v>1970</v>
      </c>
      <c r="I10" s="36">
        <v>1970</v>
      </c>
      <c r="J10" s="36">
        <v>1970</v>
      </c>
      <c r="K10" s="36">
        <v>1986.7</v>
      </c>
      <c r="L10" s="36">
        <v>1986.62</v>
      </c>
      <c r="M10" s="36">
        <v>1965.63</v>
      </c>
      <c r="N10" s="36"/>
      <c r="O10" s="33">
        <f t="shared" si="1"/>
        <v>21698.95</v>
      </c>
      <c r="P10" s="89"/>
      <c r="Q10" s="16"/>
      <c r="R10" s="16"/>
      <c r="S10" s="16"/>
      <c r="T10" s="16"/>
      <c r="U10" s="16"/>
      <c r="V10" s="16"/>
      <c r="W10" s="15"/>
      <c r="X10" s="15"/>
      <c r="Y10" s="17"/>
      <c r="Z10" s="17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4" customFormat="1" ht="15.75">
      <c r="A11" s="78"/>
      <c r="B11" s="31" t="s">
        <v>78</v>
      </c>
      <c r="C11" s="32">
        <v>828.75</v>
      </c>
      <c r="D11" s="32">
        <v>828.75</v>
      </c>
      <c r="E11" s="32">
        <v>977.55</v>
      </c>
      <c r="F11" s="32">
        <v>1441.05</v>
      </c>
      <c r="G11" s="32">
        <v>1470.35</v>
      </c>
      <c r="H11" s="32">
        <v>1382.45</v>
      </c>
      <c r="I11" s="32">
        <v>1441.05</v>
      </c>
      <c r="J11" s="32">
        <v>1470.35</v>
      </c>
      <c r="K11" s="32">
        <v>1441.05</v>
      </c>
      <c r="L11" s="32">
        <v>1441.05</v>
      </c>
      <c r="M11" s="32">
        <v>1431.75</v>
      </c>
      <c r="N11" s="32"/>
      <c r="O11" s="33">
        <f t="shared" si="1"/>
        <v>14154.15</v>
      </c>
      <c r="P11" s="89"/>
      <c r="Q11" s="16"/>
      <c r="R11" s="16"/>
      <c r="S11" s="16"/>
      <c r="T11" s="16"/>
      <c r="U11" s="16"/>
      <c r="V11" s="16"/>
      <c r="W11" s="15"/>
      <c r="X11" s="15"/>
      <c r="Y11" s="17"/>
      <c r="Z11" s="17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s="4" customFormat="1" ht="15.75">
      <c r="A12" s="78"/>
      <c r="B12" s="31" t="s">
        <v>65</v>
      </c>
      <c r="C12" s="37">
        <v>1017</v>
      </c>
      <c r="D12" s="37">
        <v>1017</v>
      </c>
      <c r="E12" s="37">
        <v>678</v>
      </c>
      <c r="F12" s="37">
        <v>678</v>
      </c>
      <c r="G12" s="37">
        <v>724</v>
      </c>
      <c r="H12" s="37">
        <v>725.2</v>
      </c>
      <c r="I12" s="37">
        <v>727</v>
      </c>
      <c r="J12" s="37">
        <v>732.4</v>
      </c>
      <c r="K12" s="37">
        <v>732.4</v>
      </c>
      <c r="L12" s="32">
        <v>737.2</v>
      </c>
      <c r="M12" s="32">
        <v>727.3</v>
      </c>
      <c r="N12" s="32"/>
      <c r="O12" s="33">
        <f t="shared" si="1"/>
        <v>8495.499999999998</v>
      </c>
      <c r="P12" s="89"/>
      <c r="Q12" s="16"/>
      <c r="R12" s="16"/>
      <c r="S12" s="16"/>
      <c r="T12" s="16"/>
      <c r="U12" s="16"/>
      <c r="V12" s="16"/>
      <c r="W12" s="15"/>
      <c r="X12" s="15"/>
      <c r="Y12" s="17"/>
      <c r="Z12" s="17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4" customFormat="1" ht="15.75">
      <c r="A13" s="78"/>
      <c r="B13" s="31" t="s">
        <v>73</v>
      </c>
      <c r="C13" s="32">
        <v>100</v>
      </c>
      <c r="D13" s="32">
        <v>120</v>
      </c>
      <c r="E13" s="32">
        <v>120</v>
      </c>
      <c r="F13" s="32">
        <v>60</v>
      </c>
      <c r="G13" s="32">
        <v>120</v>
      </c>
      <c r="H13" s="32">
        <v>120</v>
      </c>
      <c r="I13" s="32">
        <v>120</v>
      </c>
      <c r="J13" s="32">
        <v>180</v>
      </c>
      <c r="K13" s="32">
        <v>120</v>
      </c>
      <c r="L13" s="32">
        <v>120</v>
      </c>
      <c r="M13" s="32">
        <v>120</v>
      </c>
      <c r="N13" s="32"/>
      <c r="O13" s="33">
        <f t="shared" si="1"/>
        <v>1300</v>
      </c>
      <c r="P13" s="89"/>
      <c r="Q13" s="16"/>
      <c r="R13" s="16"/>
      <c r="S13" s="16"/>
      <c r="T13" s="16"/>
      <c r="U13" s="16"/>
      <c r="V13" s="16"/>
      <c r="W13" s="15"/>
      <c r="X13" s="15"/>
      <c r="Y13" s="17"/>
      <c r="Z13" s="17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4" customFormat="1" ht="15.75">
      <c r="A14" s="78"/>
      <c r="B14" s="31" t="s">
        <v>21</v>
      </c>
      <c r="C14" s="32">
        <v>250</v>
      </c>
      <c r="D14" s="32">
        <v>0</v>
      </c>
      <c r="E14" s="32">
        <v>0</v>
      </c>
      <c r="F14" s="32">
        <v>0</v>
      </c>
      <c r="G14" s="32">
        <v>100</v>
      </c>
      <c r="H14" s="32">
        <v>400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/>
      <c r="O14" s="33">
        <f t="shared" si="1"/>
        <v>750</v>
      </c>
      <c r="P14" s="89"/>
      <c r="Q14" s="16"/>
      <c r="R14" s="16"/>
      <c r="S14" s="16"/>
      <c r="T14" s="16"/>
      <c r="U14" s="16"/>
      <c r="V14" s="16"/>
      <c r="W14" s="15"/>
      <c r="X14" s="15"/>
      <c r="Y14" s="17"/>
      <c r="Z14" s="17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5.75">
      <c r="A15" s="78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89"/>
      <c r="Q15" s="16"/>
      <c r="R15" s="16"/>
      <c r="S15" s="16"/>
      <c r="T15" s="16"/>
      <c r="U15" s="16"/>
      <c r="V15" s="16"/>
      <c r="W15" s="15"/>
      <c r="X15" s="15"/>
      <c r="Y15" s="17"/>
      <c r="Z15" s="17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5.75">
      <c r="A16" s="78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89"/>
      <c r="Q16" s="16"/>
      <c r="R16" s="16"/>
      <c r="S16" s="16"/>
      <c r="T16" s="16"/>
      <c r="U16" s="16"/>
      <c r="V16" s="16"/>
      <c r="W16" s="15"/>
      <c r="X16" s="15"/>
      <c r="Y16" s="17"/>
      <c r="Z16" s="17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7" customFormat="1" ht="15.75">
      <c r="A17" s="78"/>
      <c r="B17" s="38" t="s">
        <v>22</v>
      </c>
      <c r="C17" s="55">
        <f>SUM(C18:C20)</f>
        <v>0</v>
      </c>
      <c r="D17" s="55">
        <f aca="true" t="shared" si="2" ref="D17:N17">SUM(D18:D20)</f>
        <v>0</v>
      </c>
      <c r="E17" s="55">
        <f t="shared" si="2"/>
        <v>0</v>
      </c>
      <c r="F17" s="55">
        <f t="shared" si="2"/>
        <v>700</v>
      </c>
      <c r="G17" s="55">
        <f t="shared" si="2"/>
        <v>1980</v>
      </c>
      <c r="H17" s="55">
        <f t="shared" si="2"/>
        <v>2440</v>
      </c>
      <c r="I17" s="55">
        <f t="shared" si="2"/>
        <v>2760</v>
      </c>
      <c r="J17" s="55">
        <f t="shared" si="2"/>
        <v>2760</v>
      </c>
      <c r="K17" s="55">
        <f t="shared" si="2"/>
        <v>2000</v>
      </c>
      <c r="L17" s="55">
        <f t="shared" si="2"/>
        <v>2000</v>
      </c>
      <c r="M17" s="55">
        <f t="shared" si="2"/>
        <v>2000</v>
      </c>
      <c r="N17" s="55">
        <f t="shared" si="2"/>
        <v>0</v>
      </c>
      <c r="O17" s="40">
        <f>SUM(C17:N17)</f>
        <v>16640</v>
      </c>
      <c r="P17" s="21">
        <f t="shared" si="0"/>
        <v>1386.6666666666667</v>
      </c>
      <c r="Q17" s="15"/>
      <c r="R17" s="16"/>
      <c r="S17" s="16"/>
      <c r="T17" s="16"/>
      <c r="U17" s="16"/>
      <c r="V17" s="16"/>
      <c r="W17" s="15"/>
      <c r="X17" s="15"/>
      <c r="Y17" s="17"/>
      <c r="Z17" s="17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7" customFormat="1" ht="15.75">
      <c r="A18" s="78"/>
      <c r="B18" s="35" t="s">
        <v>20</v>
      </c>
      <c r="C18" s="37">
        <v>0</v>
      </c>
      <c r="D18" s="37">
        <v>0</v>
      </c>
      <c r="E18" s="37">
        <v>0</v>
      </c>
      <c r="F18" s="37">
        <v>700</v>
      </c>
      <c r="G18" s="37">
        <v>700</v>
      </c>
      <c r="H18" s="37">
        <v>1000</v>
      </c>
      <c r="I18" s="37">
        <v>1000</v>
      </c>
      <c r="J18" s="37">
        <v>1000</v>
      </c>
      <c r="K18" s="37">
        <v>0</v>
      </c>
      <c r="L18" s="37">
        <v>0</v>
      </c>
      <c r="M18" s="37">
        <v>0</v>
      </c>
      <c r="N18" s="37"/>
      <c r="O18" s="33">
        <f>SUM(C18:N18)</f>
        <v>4400</v>
      </c>
      <c r="P18" s="89"/>
      <c r="Q18" s="15"/>
      <c r="R18" s="16"/>
      <c r="S18" s="16"/>
      <c r="T18" s="16"/>
      <c r="U18" s="16"/>
      <c r="V18" s="16"/>
      <c r="W18" s="15"/>
      <c r="X18" s="15"/>
      <c r="Y18" s="17"/>
      <c r="Z18" s="17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7" customFormat="1" ht="15.75">
      <c r="A19" s="78"/>
      <c r="B19" s="35" t="s">
        <v>83</v>
      </c>
      <c r="C19" s="37"/>
      <c r="D19" s="37"/>
      <c r="E19" s="37"/>
      <c r="F19" s="37"/>
      <c r="G19" s="37">
        <v>1280</v>
      </c>
      <c r="H19" s="37">
        <v>1440</v>
      </c>
      <c r="I19" s="37">
        <v>1760</v>
      </c>
      <c r="J19" s="37">
        <v>1760</v>
      </c>
      <c r="K19" s="37">
        <v>2000</v>
      </c>
      <c r="L19" s="37">
        <v>2000</v>
      </c>
      <c r="M19" s="37">
        <v>2000</v>
      </c>
      <c r="N19" s="37"/>
      <c r="O19" s="33">
        <f>SUM(C19:N19)</f>
        <v>12240</v>
      </c>
      <c r="P19" s="89"/>
      <c r="Q19" s="15"/>
      <c r="R19" s="16"/>
      <c r="S19" s="16"/>
      <c r="T19" s="16"/>
      <c r="U19" s="16"/>
      <c r="V19" s="16"/>
      <c r="W19" s="15"/>
      <c r="X19" s="15"/>
      <c r="Y19" s="17"/>
      <c r="Z19" s="17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4" customFormat="1" ht="15.75">
      <c r="A20" s="78"/>
      <c r="B20" s="35"/>
      <c r="C20" s="62"/>
      <c r="D20" s="62"/>
      <c r="E20" s="62"/>
      <c r="F20" s="62"/>
      <c r="G20" s="62"/>
      <c r="H20" s="62"/>
      <c r="I20" s="62"/>
      <c r="J20" s="34"/>
      <c r="K20" s="34"/>
      <c r="L20" s="34"/>
      <c r="M20" s="34"/>
      <c r="N20" s="34"/>
      <c r="P20" s="89"/>
      <c r="Q20" s="15"/>
      <c r="R20" s="16"/>
      <c r="S20" s="16"/>
      <c r="T20" s="16"/>
      <c r="U20" s="16"/>
      <c r="V20" s="16"/>
      <c r="W20" s="15"/>
      <c r="X20" s="15"/>
      <c r="Y20" s="17"/>
      <c r="Z20" s="17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5.75">
      <c r="A21" s="78"/>
      <c r="B21" s="82" t="s">
        <v>23</v>
      </c>
      <c r="C21" s="39">
        <f>SUM(C22:C25)</f>
        <v>2571.12</v>
      </c>
      <c r="D21" s="39">
        <f aca="true" t="shared" si="3" ref="D21:M21">SUM(D22:D25)</f>
        <v>2585.02</v>
      </c>
      <c r="E21" s="39">
        <f t="shared" si="3"/>
        <v>2696.62</v>
      </c>
      <c r="F21" s="39">
        <f t="shared" si="3"/>
        <v>2703.54</v>
      </c>
      <c r="G21" s="39">
        <f t="shared" si="3"/>
        <v>2693.29</v>
      </c>
      <c r="H21" s="39">
        <f t="shared" si="3"/>
        <v>2691.58</v>
      </c>
      <c r="I21" s="39">
        <f t="shared" si="3"/>
        <v>2666.5</v>
      </c>
      <c r="J21" s="39">
        <f t="shared" si="3"/>
        <v>2937.19</v>
      </c>
      <c r="K21" s="39">
        <f t="shared" si="3"/>
        <v>2696.79</v>
      </c>
      <c r="L21" s="39">
        <f t="shared" si="3"/>
        <v>2726.6</v>
      </c>
      <c r="M21" s="39">
        <f t="shared" si="3"/>
        <v>2925.66</v>
      </c>
      <c r="N21" s="39"/>
      <c r="O21" s="40">
        <f>SUM(C21:N21)</f>
        <v>29893.909999999996</v>
      </c>
      <c r="P21" s="21">
        <f t="shared" si="0"/>
        <v>2717.6281818181815</v>
      </c>
      <c r="Q21" s="16"/>
      <c r="R21" s="16"/>
      <c r="S21" s="16"/>
      <c r="T21" s="16"/>
      <c r="U21" s="16"/>
      <c r="V21" s="16"/>
      <c r="W21" s="16"/>
      <c r="X21" s="16"/>
      <c r="Y21" s="17"/>
      <c r="Z21" s="17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5.75">
      <c r="A22" s="78"/>
      <c r="B22" s="81" t="s">
        <v>24</v>
      </c>
      <c r="C22" s="42">
        <v>2481.9</v>
      </c>
      <c r="D22" s="42">
        <v>2441.02</v>
      </c>
      <c r="E22" s="42">
        <v>2606.72</v>
      </c>
      <c r="F22" s="42">
        <v>2606.72</v>
      </c>
      <c r="G22" s="42">
        <v>2606.72</v>
      </c>
      <c r="H22" s="42">
        <v>2606.72</v>
      </c>
      <c r="I22" s="42">
        <v>2606.72</v>
      </c>
      <c r="J22" s="32">
        <v>2858.21</v>
      </c>
      <c r="K22" s="32">
        <v>2606.72</v>
      </c>
      <c r="L22" s="32">
        <v>2606.72</v>
      </c>
      <c r="M22" s="32">
        <v>2820.12</v>
      </c>
      <c r="N22" s="32"/>
      <c r="O22" s="33">
        <f>SUM(C22:N22)</f>
        <v>28848.289999999997</v>
      </c>
      <c r="P22" s="89"/>
      <c r="Q22" s="16"/>
      <c r="R22" s="16"/>
      <c r="S22" s="16"/>
      <c r="T22" s="16"/>
      <c r="U22" s="16"/>
      <c r="V22" s="16"/>
      <c r="W22" s="16"/>
      <c r="X22" s="16"/>
      <c r="Y22" s="17"/>
      <c r="Z22" s="17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5.75">
      <c r="A23" s="78"/>
      <c r="B23" s="81" t="s">
        <v>25</v>
      </c>
      <c r="C23" s="44">
        <v>89.22</v>
      </c>
      <c r="D23" s="42">
        <v>144</v>
      </c>
      <c r="E23" s="42">
        <v>89.9</v>
      </c>
      <c r="F23" s="43">
        <v>96.82</v>
      </c>
      <c r="G23" s="32">
        <v>86.57</v>
      </c>
      <c r="H23" s="32">
        <v>84.86</v>
      </c>
      <c r="I23" s="32">
        <v>59.78</v>
      </c>
      <c r="J23" s="32">
        <v>78.98</v>
      </c>
      <c r="K23" s="32">
        <v>90.07</v>
      </c>
      <c r="L23" s="32">
        <v>119.88</v>
      </c>
      <c r="M23" s="32">
        <v>105.54</v>
      </c>
      <c r="N23" s="32"/>
      <c r="O23" s="33">
        <f>SUM(C23:N23)</f>
        <v>1045.6200000000001</v>
      </c>
      <c r="P23" s="89"/>
      <c r="Q23" s="16"/>
      <c r="R23" s="16"/>
      <c r="S23" s="16"/>
      <c r="T23" s="16"/>
      <c r="U23" s="16"/>
      <c r="V23" s="16"/>
      <c r="W23" s="16"/>
      <c r="X23" s="16"/>
      <c r="Y23" s="17"/>
      <c r="Z23" s="17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5.75">
      <c r="A24" s="78"/>
      <c r="B24" s="81"/>
      <c r="C24" s="44"/>
      <c r="D24" s="42"/>
      <c r="E24" s="42"/>
      <c r="F24" s="43"/>
      <c r="G24" s="32"/>
      <c r="H24" s="32"/>
      <c r="I24" s="32"/>
      <c r="J24" s="32"/>
      <c r="K24" s="32"/>
      <c r="L24" s="32"/>
      <c r="M24" s="32"/>
      <c r="N24" s="32"/>
      <c r="O24" s="33"/>
      <c r="P24" s="89"/>
      <c r="Q24" s="16"/>
      <c r="R24" s="16"/>
      <c r="S24" s="16"/>
      <c r="T24" s="16"/>
      <c r="U24" s="16"/>
      <c r="V24" s="16"/>
      <c r="W24" s="16"/>
      <c r="X24" s="16"/>
      <c r="Y24" s="17"/>
      <c r="Z24" s="17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5.75">
      <c r="A25" s="78"/>
      <c r="B25" s="81"/>
      <c r="C25" s="58"/>
      <c r="D25" s="58"/>
      <c r="E25" s="58"/>
      <c r="F25" s="58"/>
      <c r="G25" s="58"/>
      <c r="H25" s="58"/>
      <c r="I25" s="47"/>
      <c r="J25" s="47"/>
      <c r="K25" s="47"/>
      <c r="L25" s="47"/>
      <c r="M25" s="47"/>
      <c r="N25" s="47"/>
      <c r="O25" s="58"/>
      <c r="P25" s="89"/>
      <c r="Q25" s="15"/>
      <c r="R25" s="16"/>
      <c r="S25" s="16"/>
      <c r="T25" s="16"/>
      <c r="U25" s="16"/>
      <c r="V25" s="16"/>
      <c r="W25" s="15"/>
      <c r="X25" s="15"/>
      <c r="Y25" s="17"/>
      <c r="Z25" s="17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5.75">
      <c r="A26" s="78"/>
      <c r="B26" s="79" t="s">
        <v>26</v>
      </c>
      <c r="C26" s="39">
        <f>SUM(C27:C40)</f>
        <v>1219.2</v>
      </c>
      <c r="D26" s="39">
        <f aca="true" t="shared" si="4" ref="D26:N26">SUM(D27:D40)</f>
        <v>1178.27</v>
      </c>
      <c r="E26" s="39">
        <f t="shared" si="4"/>
        <v>1361.19</v>
      </c>
      <c r="F26" s="39">
        <f t="shared" si="4"/>
        <v>1306.1100000000001</v>
      </c>
      <c r="G26" s="39">
        <f t="shared" si="4"/>
        <v>1084.23</v>
      </c>
      <c r="H26" s="39">
        <f t="shared" si="4"/>
        <v>1280.45</v>
      </c>
      <c r="I26" s="39">
        <f t="shared" si="4"/>
        <v>1287.0500000000002</v>
      </c>
      <c r="J26" s="39">
        <f t="shared" si="4"/>
        <v>1388.8900000000003</v>
      </c>
      <c r="K26" s="39">
        <f t="shared" si="4"/>
        <v>1944.1300000000003</v>
      </c>
      <c r="L26" s="39">
        <f t="shared" si="4"/>
        <v>1468.0100000000002</v>
      </c>
      <c r="M26" s="39">
        <f t="shared" si="4"/>
        <v>1513.88</v>
      </c>
      <c r="N26" s="39">
        <f t="shared" si="4"/>
        <v>0</v>
      </c>
      <c r="O26" s="40">
        <f>SUM(C26:N26)</f>
        <v>15031.41</v>
      </c>
      <c r="P26" s="21">
        <f t="shared" si="0"/>
        <v>1252.6175</v>
      </c>
      <c r="Q26" s="16"/>
      <c r="R26" s="16"/>
      <c r="S26" s="16"/>
      <c r="T26" s="16"/>
      <c r="U26" s="16"/>
      <c r="V26" s="16"/>
      <c r="W26" s="15"/>
      <c r="X26" s="15"/>
      <c r="Y26" s="17"/>
      <c r="Z26" s="17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5.75">
      <c r="A27" s="78"/>
      <c r="B27" s="81" t="s">
        <v>35</v>
      </c>
      <c r="C27" s="32">
        <v>85.62</v>
      </c>
      <c r="D27" s="32">
        <v>102.35</v>
      </c>
      <c r="E27" s="32">
        <v>74.04</v>
      </c>
      <c r="F27" s="32">
        <v>52.29</v>
      </c>
      <c r="G27" s="32">
        <v>87.86</v>
      </c>
      <c r="H27" s="32">
        <v>89.83</v>
      </c>
      <c r="I27" s="32">
        <v>45.46</v>
      </c>
      <c r="J27" s="32">
        <v>46.08</v>
      </c>
      <c r="K27" s="32">
        <v>40.85</v>
      </c>
      <c r="L27" s="32">
        <v>35.39</v>
      </c>
      <c r="M27" s="32">
        <v>29.35</v>
      </c>
      <c r="N27" s="32"/>
      <c r="O27" s="33">
        <f aca="true" t="shared" si="5" ref="O27:O38">SUM(C27:N27)</f>
        <v>689.1200000000001</v>
      </c>
      <c r="P27" s="89"/>
      <c r="Q27" s="16"/>
      <c r="R27" s="16"/>
      <c r="S27" s="16"/>
      <c r="T27" s="16"/>
      <c r="U27" s="16"/>
      <c r="V27" s="16"/>
      <c r="W27" s="15"/>
      <c r="X27" s="15"/>
      <c r="Y27" s="17"/>
      <c r="Z27" s="17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5.75">
      <c r="A28" s="78"/>
      <c r="B28" s="81" t="s">
        <v>33</v>
      </c>
      <c r="C28" s="32">
        <v>255.55</v>
      </c>
      <c r="D28" s="32">
        <v>259.35</v>
      </c>
      <c r="E28" s="32">
        <v>255.55</v>
      </c>
      <c r="F28" s="32">
        <v>255.55</v>
      </c>
      <c r="G28" s="32">
        <v>256.04</v>
      </c>
      <c r="H28" s="32">
        <v>259.4</v>
      </c>
      <c r="I28" s="32">
        <v>255.55</v>
      </c>
      <c r="J28" s="32">
        <v>272.16</v>
      </c>
      <c r="K28" s="32">
        <v>403.58</v>
      </c>
      <c r="L28" s="32">
        <v>274.47</v>
      </c>
      <c r="M28" s="32">
        <v>272.98</v>
      </c>
      <c r="N28" s="32"/>
      <c r="O28" s="33">
        <f t="shared" si="5"/>
        <v>3020.18</v>
      </c>
      <c r="P28" s="89"/>
      <c r="Q28" s="16"/>
      <c r="R28" s="16"/>
      <c r="S28" s="16"/>
      <c r="T28" s="16"/>
      <c r="U28" s="16"/>
      <c r="V28" s="16"/>
      <c r="W28" s="15"/>
      <c r="X28" s="15"/>
      <c r="Y28" s="17"/>
      <c r="Z28" s="17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4" customFormat="1" ht="15.75">
      <c r="A29" s="78"/>
      <c r="B29" s="81" t="s">
        <v>32</v>
      </c>
      <c r="C29" s="32">
        <v>92.36</v>
      </c>
      <c r="D29" s="32">
        <v>91.59</v>
      </c>
      <c r="E29" s="32">
        <v>92.31</v>
      </c>
      <c r="F29" s="32">
        <v>110.08</v>
      </c>
      <c r="G29" s="32">
        <v>108.72</v>
      </c>
      <c r="H29" s="32">
        <v>93.17</v>
      </c>
      <c r="I29" s="4">
        <v>78.71</v>
      </c>
      <c r="J29" s="32">
        <v>89.83</v>
      </c>
      <c r="K29" s="32">
        <v>81.56</v>
      </c>
      <c r="L29" s="32">
        <v>110.61</v>
      </c>
      <c r="M29" s="32">
        <v>78.72</v>
      </c>
      <c r="N29" s="32"/>
      <c r="O29" s="33">
        <f t="shared" si="5"/>
        <v>1027.6599999999999</v>
      </c>
      <c r="P29" s="89"/>
      <c r="Q29" s="16"/>
      <c r="R29" s="16"/>
      <c r="S29" s="16"/>
      <c r="T29" s="16"/>
      <c r="U29" s="16"/>
      <c r="V29" s="16"/>
      <c r="W29" s="15"/>
      <c r="X29" s="15"/>
      <c r="Y29" s="17"/>
      <c r="Z29" s="17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s="4" customFormat="1" ht="15.75">
      <c r="A30" s="78"/>
      <c r="B30" s="81" t="s">
        <v>34</v>
      </c>
      <c r="C30" s="32">
        <v>54.92</v>
      </c>
      <c r="D30" s="32">
        <v>29.19</v>
      </c>
      <c r="E30" s="32">
        <v>201.61</v>
      </c>
      <c r="F30" s="32">
        <v>187.1</v>
      </c>
      <c r="G30" s="32">
        <v>29.18</v>
      </c>
      <c r="H30" s="32">
        <v>36.31</v>
      </c>
      <c r="I30" s="32">
        <v>57.54</v>
      </c>
      <c r="J30" s="32">
        <v>67.25</v>
      </c>
      <c r="K30" s="32">
        <v>41.5</v>
      </c>
      <c r="L30" s="32">
        <v>59.25</v>
      </c>
      <c r="M30" s="32">
        <v>29.27</v>
      </c>
      <c r="N30" s="32"/>
      <c r="O30" s="33">
        <f t="shared" si="5"/>
        <v>793.12</v>
      </c>
      <c r="P30" s="89"/>
      <c r="Q30" s="16"/>
      <c r="R30" s="16"/>
      <c r="S30" s="16"/>
      <c r="T30" s="16"/>
      <c r="U30" s="16"/>
      <c r="V30" s="16"/>
      <c r="W30" s="15"/>
      <c r="X30" s="15"/>
      <c r="Y30" s="17"/>
      <c r="Z30" s="17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4" customFormat="1" ht="15.75">
      <c r="A31" s="78"/>
      <c r="B31" s="81" t="s">
        <v>27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/>
      <c r="O31" s="33">
        <f t="shared" si="5"/>
        <v>0</v>
      </c>
      <c r="P31" s="89"/>
      <c r="Q31" s="16"/>
      <c r="R31" s="16"/>
      <c r="S31" s="16"/>
      <c r="T31" s="16"/>
      <c r="U31" s="16"/>
      <c r="V31" s="16"/>
      <c r="W31" s="15"/>
      <c r="X31" s="15"/>
      <c r="Y31" s="17"/>
      <c r="Z31" s="17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4" customFormat="1" ht="15.75">
      <c r="A32" s="78"/>
      <c r="B32" s="80" t="s">
        <v>28</v>
      </c>
      <c r="C32" s="46">
        <v>32.65</v>
      </c>
      <c r="D32" s="46">
        <v>30</v>
      </c>
      <c r="E32" s="46">
        <v>119.7</v>
      </c>
      <c r="F32" s="46">
        <v>30</v>
      </c>
      <c r="G32" s="46">
        <v>30</v>
      </c>
      <c r="H32" s="46">
        <v>119.7</v>
      </c>
      <c r="I32" s="46">
        <v>30</v>
      </c>
      <c r="J32" s="46">
        <v>30</v>
      </c>
      <c r="K32" s="46">
        <v>119.7</v>
      </c>
      <c r="L32" s="46">
        <v>30</v>
      </c>
      <c r="M32" s="46">
        <v>30</v>
      </c>
      <c r="N32" s="32"/>
      <c r="O32" s="33">
        <f t="shared" si="5"/>
        <v>601.75</v>
      </c>
      <c r="P32" s="89"/>
      <c r="Q32" s="16"/>
      <c r="R32" s="16"/>
      <c r="S32" s="16"/>
      <c r="T32" s="16"/>
      <c r="U32" s="16"/>
      <c r="V32" s="16"/>
      <c r="W32" s="15"/>
      <c r="X32" s="15"/>
      <c r="Y32" s="17"/>
      <c r="Z32" s="17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4" customFormat="1" ht="15.75">
      <c r="A33" s="78"/>
      <c r="B33" s="81" t="s">
        <v>29</v>
      </c>
      <c r="C33" s="32">
        <v>34.14</v>
      </c>
      <c r="D33" s="32">
        <v>34.14</v>
      </c>
      <c r="E33" s="32">
        <v>34.14</v>
      </c>
      <c r="F33" s="32">
        <v>34.14</v>
      </c>
      <c r="G33" s="32">
        <v>34.14</v>
      </c>
      <c r="H33" s="32">
        <v>34.14</v>
      </c>
      <c r="I33" s="32">
        <v>34.14</v>
      </c>
      <c r="J33" s="32">
        <v>34.14</v>
      </c>
      <c r="K33" s="32">
        <v>36.82</v>
      </c>
      <c r="L33" s="32">
        <v>36.82</v>
      </c>
      <c r="M33" s="32">
        <v>36.82</v>
      </c>
      <c r="N33" s="32"/>
      <c r="O33" s="33">
        <f t="shared" si="5"/>
        <v>383.5799999999999</v>
      </c>
      <c r="P33" s="89"/>
      <c r="Q33" s="16"/>
      <c r="R33" s="16"/>
      <c r="S33" s="16"/>
      <c r="T33" s="16"/>
      <c r="U33" s="16"/>
      <c r="V33" s="16"/>
      <c r="W33" s="15"/>
      <c r="X33" s="15"/>
      <c r="Y33" s="17"/>
      <c r="Z33" s="17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s="4" customFormat="1" ht="15.75">
      <c r="A34" s="78"/>
      <c r="B34" s="80" t="s">
        <v>36</v>
      </c>
      <c r="C34" s="32">
        <v>452.13</v>
      </c>
      <c r="D34" s="32">
        <v>541.75</v>
      </c>
      <c r="E34" s="32">
        <v>493.94</v>
      </c>
      <c r="F34" s="32">
        <v>547.05</v>
      </c>
      <c r="G34" s="32">
        <v>405.06</v>
      </c>
      <c r="H34" s="32">
        <v>493</v>
      </c>
      <c r="I34" s="32">
        <v>536.34</v>
      </c>
      <c r="J34" s="32">
        <v>589.63</v>
      </c>
      <c r="K34" s="32">
        <v>960.32</v>
      </c>
      <c r="L34" s="32">
        <v>661.67</v>
      </c>
      <c r="M34" s="32">
        <v>866.84</v>
      </c>
      <c r="N34" s="32"/>
      <c r="O34" s="33">
        <f t="shared" si="5"/>
        <v>6547.7300000000005</v>
      </c>
      <c r="P34" s="89"/>
      <c r="Q34" s="16"/>
      <c r="R34" s="16"/>
      <c r="S34" s="16"/>
      <c r="T34" s="16"/>
      <c r="U34" s="16"/>
      <c r="V34" s="16"/>
      <c r="W34" s="15"/>
      <c r="X34" s="15"/>
      <c r="Y34" s="17"/>
      <c r="Z34" s="17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4" customFormat="1" ht="15.75">
      <c r="A35" s="78"/>
      <c r="B35" s="80" t="s">
        <v>68</v>
      </c>
      <c r="C35" s="32">
        <v>119.91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/>
      <c r="O35" s="33">
        <f t="shared" si="5"/>
        <v>119.91</v>
      </c>
      <c r="P35" s="89"/>
      <c r="Q35" s="16"/>
      <c r="R35" s="16"/>
      <c r="S35" s="16"/>
      <c r="T35" s="16"/>
      <c r="U35" s="16"/>
      <c r="V35" s="16"/>
      <c r="W35" s="15"/>
      <c r="X35" s="15"/>
      <c r="Y35" s="17"/>
      <c r="Z35" s="17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4" customFormat="1" ht="15.75">
      <c r="A36" s="78"/>
      <c r="B36" s="80" t="s">
        <v>77</v>
      </c>
      <c r="C36" s="32">
        <v>91.92</v>
      </c>
      <c r="D36" s="32">
        <v>89.9</v>
      </c>
      <c r="E36" s="32">
        <v>89.9</v>
      </c>
      <c r="F36" s="32">
        <v>89.9</v>
      </c>
      <c r="G36" s="32">
        <v>89.9</v>
      </c>
      <c r="H36" s="32">
        <v>89.9</v>
      </c>
      <c r="I36" s="32">
        <v>89.9</v>
      </c>
      <c r="J36" s="32">
        <v>89.9</v>
      </c>
      <c r="K36" s="32">
        <v>89.9</v>
      </c>
      <c r="L36" s="32">
        <v>89.9</v>
      </c>
      <c r="M36" s="32">
        <v>0</v>
      </c>
      <c r="N36" s="32"/>
      <c r="O36" s="33">
        <f t="shared" si="5"/>
        <v>901.0199999999999</v>
      </c>
      <c r="P36" s="89"/>
      <c r="Q36" s="16"/>
      <c r="R36" s="16"/>
      <c r="S36" s="16"/>
      <c r="T36" s="16"/>
      <c r="U36" s="16"/>
      <c r="V36" s="16"/>
      <c r="W36" s="15"/>
      <c r="X36" s="15"/>
      <c r="Y36" s="17"/>
      <c r="Z36" s="17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s="4" customFormat="1" ht="15.75">
      <c r="A37" s="78"/>
      <c r="B37" s="80" t="s">
        <v>80</v>
      </c>
      <c r="C37" s="32">
        <v>0</v>
      </c>
      <c r="D37" s="32">
        <v>0</v>
      </c>
      <c r="E37" s="32">
        <v>0</v>
      </c>
      <c r="F37" s="32">
        <v>0</v>
      </c>
      <c r="G37" s="32">
        <v>43.33</v>
      </c>
      <c r="H37" s="32">
        <v>65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/>
      <c r="O37" s="33">
        <f t="shared" si="5"/>
        <v>108.33</v>
      </c>
      <c r="P37" s="89"/>
      <c r="Q37" s="16"/>
      <c r="R37" s="16"/>
      <c r="S37" s="16"/>
      <c r="T37" s="16"/>
      <c r="U37" s="16"/>
      <c r="V37" s="16"/>
      <c r="W37" s="15"/>
      <c r="X37" s="15"/>
      <c r="Y37" s="17"/>
      <c r="Z37" s="17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4" customFormat="1" ht="15.75">
      <c r="A38" s="78"/>
      <c r="B38" s="80" t="s">
        <v>84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159.41</v>
      </c>
      <c r="J38" s="32">
        <v>169.9</v>
      </c>
      <c r="K38" s="32">
        <v>169.9</v>
      </c>
      <c r="L38" s="32">
        <v>169.9</v>
      </c>
      <c r="M38" s="32">
        <v>169.9</v>
      </c>
      <c r="N38" s="32"/>
      <c r="O38" s="33">
        <f t="shared" si="5"/>
        <v>839.01</v>
      </c>
      <c r="P38" s="89"/>
      <c r="Q38" s="16"/>
      <c r="R38" s="16"/>
      <c r="S38" s="16"/>
      <c r="T38" s="16"/>
      <c r="U38" s="16"/>
      <c r="V38" s="16"/>
      <c r="W38" s="15"/>
      <c r="X38" s="15"/>
      <c r="Y38" s="17"/>
      <c r="Z38" s="17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4" customFormat="1" ht="15.75">
      <c r="A39" s="78"/>
      <c r="B39" s="8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89"/>
      <c r="Q39" s="16"/>
      <c r="R39" s="16"/>
      <c r="S39" s="16"/>
      <c r="T39" s="16"/>
      <c r="U39" s="16"/>
      <c r="V39" s="16"/>
      <c r="W39" s="15"/>
      <c r="X39" s="15"/>
      <c r="Y39" s="17"/>
      <c r="Z39" s="17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9" customFormat="1" ht="15.75">
      <c r="A40" s="78"/>
      <c r="B40" s="80"/>
      <c r="C40" s="65"/>
      <c r="D40" s="65"/>
      <c r="E40" s="65"/>
      <c r="F40" s="65"/>
      <c r="G40" s="65"/>
      <c r="H40" s="65"/>
      <c r="I40" s="67"/>
      <c r="J40" s="65"/>
      <c r="K40" s="65"/>
      <c r="L40" s="65"/>
      <c r="M40" s="65"/>
      <c r="N40" s="65"/>
      <c r="O40" s="65"/>
      <c r="P40" s="89"/>
      <c r="Q40" s="63"/>
      <c r="R40" s="64"/>
      <c r="S40" s="64"/>
      <c r="T40" s="64"/>
      <c r="U40" s="64"/>
      <c r="V40" s="64"/>
      <c r="W40" s="63"/>
      <c r="X40" s="61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1:36" s="4" customFormat="1" ht="15.75">
      <c r="A41" s="78"/>
      <c r="B41" s="79" t="s">
        <v>31</v>
      </c>
      <c r="C41" s="39">
        <f>SUM(C42:C52)</f>
        <v>6772.87</v>
      </c>
      <c r="D41" s="39">
        <f>SUM(D42:D52)</f>
        <v>1295.77</v>
      </c>
      <c r="E41" s="39">
        <f aca="true" t="shared" si="6" ref="E41:N41">SUM(E42:E52)</f>
        <v>8693.59</v>
      </c>
      <c r="F41" s="39">
        <f t="shared" si="6"/>
        <v>3565.35</v>
      </c>
      <c r="G41" s="39">
        <f t="shared" si="6"/>
        <v>2594.1800000000003</v>
      </c>
      <c r="H41" s="39">
        <f t="shared" si="6"/>
        <v>4263.030000000001</v>
      </c>
      <c r="I41" s="39">
        <f t="shared" si="6"/>
        <v>5188.93</v>
      </c>
      <c r="J41" s="39">
        <f t="shared" si="6"/>
        <v>3192.76</v>
      </c>
      <c r="K41" s="39">
        <f t="shared" si="6"/>
        <v>22304.26</v>
      </c>
      <c r="L41" s="39">
        <f t="shared" si="6"/>
        <v>7285.4</v>
      </c>
      <c r="M41" s="39">
        <f t="shared" si="6"/>
        <v>1790.9099999999999</v>
      </c>
      <c r="N41" s="39">
        <f t="shared" si="6"/>
        <v>0</v>
      </c>
      <c r="O41" s="40">
        <f>SUM(C41:N41)</f>
        <v>66947.05</v>
      </c>
      <c r="P41" s="21">
        <f t="shared" si="0"/>
        <v>5578.920833333334</v>
      </c>
      <c r="Q41" s="16"/>
      <c r="R41" s="16"/>
      <c r="S41" s="16"/>
      <c r="T41" s="16"/>
      <c r="U41" s="16"/>
      <c r="V41" s="16"/>
      <c r="W41" s="15"/>
      <c r="X41" s="15"/>
      <c r="Y41" s="17"/>
      <c r="Z41" s="17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s="4" customFormat="1" ht="15.75">
      <c r="A42" s="78"/>
      <c r="B42" s="81" t="s">
        <v>37</v>
      </c>
      <c r="C42" s="34">
        <v>2334.66</v>
      </c>
      <c r="D42" s="34">
        <v>428.1</v>
      </c>
      <c r="E42" s="34">
        <v>1881.62</v>
      </c>
      <c r="F42" s="34">
        <v>2181.86</v>
      </c>
      <c r="G42" s="34">
        <v>1217.64</v>
      </c>
      <c r="H42" s="34">
        <v>1416.16</v>
      </c>
      <c r="I42" s="32">
        <v>422.66</v>
      </c>
      <c r="J42" s="34">
        <v>895.85</v>
      </c>
      <c r="K42" s="34">
        <v>1176.13</v>
      </c>
      <c r="L42" s="34">
        <v>634.25</v>
      </c>
      <c r="M42" s="34">
        <v>608.96</v>
      </c>
      <c r="N42" s="34"/>
      <c r="O42" s="68">
        <f>SUM(C42:N42)</f>
        <v>13197.89</v>
      </c>
      <c r="P42" s="89"/>
      <c r="Q42" s="16"/>
      <c r="R42" s="16"/>
      <c r="S42" s="16"/>
      <c r="T42" s="16"/>
      <c r="U42" s="16"/>
      <c r="V42" s="16"/>
      <c r="W42" s="15"/>
      <c r="X42" s="15"/>
      <c r="Y42" s="17"/>
      <c r="Z42" s="17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26" s="3" customFormat="1" ht="15.75">
      <c r="A43" s="17"/>
      <c r="B43" s="81" t="s">
        <v>81</v>
      </c>
      <c r="C43" s="57" t="s">
        <v>82</v>
      </c>
      <c r="D43" s="57" t="s">
        <v>82</v>
      </c>
      <c r="E43" s="57" t="s">
        <v>82</v>
      </c>
      <c r="F43" s="57" t="s">
        <v>82</v>
      </c>
      <c r="G43" s="57" t="s">
        <v>82</v>
      </c>
      <c r="H43" s="34">
        <v>2224.61</v>
      </c>
      <c r="I43" s="32">
        <v>1966.84</v>
      </c>
      <c r="J43" s="34">
        <v>1129.12</v>
      </c>
      <c r="K43" s="34">
        <v>3286.85</v>
      </c>
      <c r="L43" s="34">
        <v>5069.04</v>
      </c>
      <c r="M43" s="32">
        <v>0</v>
      </c>
      <c r="N43" s="34"/>
      <c r="O43" s="68">
        <f>SUM(H43:N43)</f>
        <v>13676.46</v>
      </c>
      <c r="P43" s="89"/>
      <c r="Q43" s="16"/>
      <c r="R43" s="16"/>
      <c r="S43" s="16"/>
      <c r="T43" s="16"/>
      <c r="U43" s="16"/>
      <c r="V43" s="16"/>
      <c r="W43" s="15"/>
      <c r="X43" s="15"/>
      <c r="Y43" s="17"/>
      <c r="Z43" s="17"/>
    </row>
    <row r="44" spans="2:16" ht="15.75">
      <c r="B44" s="80" t="s">
        <v>30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643.93</v>
      </c>
      <c r="N44" s="32"/>
      <c r="O44" s="68">
        <f aca="true" t="shared" si="7" ref="O44:O51">SUM(C44:N44)</f>
        <v>643.93</v>
      </c>
      <c r="P44" s="89"/>
    </row>
    <row r="45" spans="2:16" ht="15.75">
      <c r="B45" s="83" t="s">
        <v>70</v>
      </c>
      <c r="C45" s="49">
        <v>314.5</v>
      </c>
      <c r="D45" s="49">
        <v>364.5</v>
      </c>
      <c r="E45" s="49">
        <v>154.95</v>
      </c>
      <c r="F45" s="49">
        <v>356.75</v>
      </c>
      <c r="G45" s="49">
        <v>320.55</v>
      </c>
      <c r="H45" s="49">
        <v>416.38</v>
      </c>
      <c r="I45" s="49">
        <v>409.79</v>
      </c>
      <c r="J45" s="49">
        <v>472.63</v>
      </c>
      <c r="K45" s="50">
        <v>371.5</v>
      </c>
      <c r="L45" s="50">
        <v>476.91</v>
      </c>
      <c r="M45" s="50">
        <v>424.34</v>
      </c>
      <c r="N45" s="50"/>
      <c r="O45" s="69">
        <f>SUM(C45:N45)</f>
        <v>4082.8</v>
      </c>
      <c r="P45" s="89"/>
    </row>
    <row r="46" spans="2:16" ht="15.75">
      <c r="B46" s="83" t="s">
        <v>71</v>
      </c>
      <c r="C46" s="53">
        <v>0</v>
      </c>
      <c r="D46" s="53">
        <v>0</v>
      </c>
      <c r="E46" s="53">
        <v>0</v>
      </c>
      <c r="F46" s="53">
        <v>0</v>
      </c>
      <c r="G46" s="53">
        <v>254.18</v>
      </c>
      <c r="H46" s="53">
        <v>0</v>
      </c>
      <c r="I46" s="53">
        <v>192.9</v>
      </c>
      <c r="J46" s="53">
        <v>31.88</v>
      </c>
      <c r="K46" s="52">
        <v>32.82</v>
      </c>
      <c r="L46" s="52">
        <v>971.2</v>
      </c>
      <c r="M46" s="53">
        <v>30</v>
      </c>
      <c r="N46" s="53"/>
      <c r="O46" s="70">
        <f>SUM(C46:N46)</f>
        <v>1512.98</v>
      </c>
      <c r="P46" s="89"/>
    </row>
    <row r="47" spans="2:16" ht="15.75">
      <c r="B47" s="83" t="s">
        <v>74</v>
      </c>
      <c r="C47" s="53">
        <v>3723</v>
      </c>
      <c r="D47" s="53">
        <v>257.05</v>
      </c>
      <c r="E47" s="53">
        <v>2252.12</v>
      </c>
      <c r="F47" s="53">
        <v>891.54</v>
      </c>
      <c r="G47" s="53">
        <v>651.81</v>
      </c>
      <c r="H47" s="53">
        <v>0</v>
      </c>
      <c r="I47" s="53">
        <v>317.25</v>
      </c>
      <c r="J47" s="53">
        <v>561.4</v>
      </c>
      <c r="K47" s="52">
        <v>10101.4</v>
      </c>
      <c r="L47" s="53">
        <v>74</v>
      </c>
      <c r="M47" s="32">
        <v>0</v>
      </c>
      <c r="N47" s="52"/>
      <c r="O47" s="70">
        <f t="shared" si="7"/>
        <v>18829.57</v>
      </c>
      <c r="P47" s="89"/>
    </row>
    <row r="48" spans="2:16" ht="15.75">
      <c r="B48" s="83" t="s">
        <v>75</v>
      </c>
      <c r="C48" s="53">
        <v>370.71</v>
      </c>
      <c r="D48" s="53">
        <v>216.12</v>
      </c>
      <c r="E48" s="53">
        <v>84.9</v>
      </c>
      <c r="F48" s="53">
        <v>105.2</v>
      </c>
      <c r="G48" s="53">
        <v>120</v>
      </c>
      <c r="H48" s="53">
        <v>175.88</v>
      </c>
      <c r="I48" s="53">
        <v>56</v>
      </c>
      <c r="J48" s="53">
        <v>70</v>
      </c>
      <c r="K48" s="52">
        <v>305.56</v>
      </c>
      <c r="L48" s="53">
        <v>30</v>
      </c>
      <c r="M48" s="32">
        <v>0</v>
      </c>
      <c r="N48" s="52"/>
      <c r="O48" s="70">
        <f t="shared" si="7"/>
        <v>1534.37</v>
      </c>
      <c r="P48" s="89"/>
    </row>
    <row r="49" spans="2:16" ht="15.75">
      <c r="B49" s="83" t="s">
        <v>85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53">
        <v>1793.49</v>
      </c>
      <c r="J49" s="32">
        <v>0</v>
      </c>
      <c r="K49" s="32">
        <v>0</v>
      </c>
      <c r="L49" s="32">
        <v>0</v>
      </c>
      <c r="M49" s="32">
        <v>0</v>
      </c>
      <c r="N49" s="52"/>
      <c r="O49" s="70">
        <f t="shared" si="7"/>
        <v>1793.49</v>
      </c>
      <c r="P49" s="89"/>
    </row>
    <row r="50" spans="2:16" ht="15.75">
      <c r="B50" s="83" t="s">
        <v>79</v>
      </c>
      <c r="C50" s="32">
        <v>0</v>
      </c>
      <c r="D50" s="32">
        <v>0</v>
      </c>
      <c r="E50" s="53">
        <v>2145</v>
      </c>
      <c r="F50" s="32">
        <v>0</v>
      </c>
      <c r="G50" s="53">
        <v>0</v>
      </c>
      <c r="H50" s="53">
        <v>0</v>
      </c>
      <c r="I50" s="53">
        <v>0</v>
      </c>
      <c r="J50" s="53">
        <v>0</v>
      </c>
      <c r="K50" s="32">
        <v>0</v>
      </c>
      <c r="L50" s="32">
        <v>0</v>
      </c>
      <c r="M50" s="32">
        <v>0</v>
      </c>
      <c r="N50" s="52"/>
      <c r="O50" s="70">
        <f t="shared" si="7"/>
        <v>2145</v>
      </c>
      <c r="P50" s="89"/>
    </row>
    <row r="51" spans="2:16" ht="15.75">
      <c r="B51" s="84" t="s">
        <v>72</v>
      </c>
      <c r="C51" s="74">
        <v>30</v>
      </c>
      <c r="D51" s="74">
        <v>30</v>
      </c>
      <c r="E51" s="74">
        <v>30</v>
      </c>
      <c r="F51" s="74">
        <v>30</v>
      </c>
      <c r="G51" s="74">
        <v>30</v>
      </c>
      <c r="H51" s="74">
        <v>30</v>
      </c>
      <c r="I51" s="74">
        <v>30</v>
      </c>
      <c r="J51" s="75">
        <v>31.88</v>
      </c>
      <c r="K51" s="74">
        <v>30</v>
      </c>
      <c r="L51" s="53">
        <v>30</v>
      </c>
      <c r="M51" s="53">
        <v>83.68</v>
      </c>
      <c r="N51" s="53"/>
      <c r="O51" s="70">
        <f t="shared" si="7"/>
        <v>385.56</v>
      </c>
      <c r="P51" s="89"/>
    </row>
    <row r="52" spans="2:16" ht="15.75">
      <c r="B52" s="83" t="s">
        <v>86</v>
      </c>
      <c r="C52" s="32">
        <v>0</v>
      </c>
      <c r="D52" s="32">
        <v>0</v>
      </c>
      <c r="E52" s="53">
        <v>2145</v>
      </c>
      <c r="F52" s="32">
        <v>0</v>
      </c>
      <c r="G52" s="53">
        <v>0</v>
      </c>
      <c r="H52" s="53">
        <v>0</v>
      </c>
      <c r="I52" s="53">
        <v>0</v>
      </c>
      <c r="J52" s="53">
        <v>0</v>
      </c>
      <c r="K52" s="76">
        <v>7000</v>
      </c>
      <c r="L52" s="53">
        <v>0</v>
      </c>
      <c r="M52" s="53">
        <v>0</v>
      </c>
      <c r="N52" s="52"/>
      <c r="O52" s="77">
        <f>SUM(E52:N52)</f>
        <v>9145</v>
      </c>
      <c r="P52" s="89"/>
    </row>
    <row r="53" spans="3:13" ht="12.75">
      <c r="C53" s="9"/>
      <c r="K53" s="66"/>
      <c r="M53" s="66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53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1.57421875" style="14" customWidth="1"/>
    <col min="2" max="2" width="28.421875" style="1" customWidth="1"/>
    <col min="3" max="3" width="9.00390625" style="1" bestFit="1" customWidth="1"/>
    <col min="4" max="4" width="11.421875" style="1" bestFit="1" customWidth="1"/>
    <col min="5" max="5" width="7.8515625" style="1" bestFit="1" customWidth="1"/>
    <col min="6" max="7" width="6.57421875" style="1" bestFit="1" customWidth="1"/>
    <col min="8" max="8" width="7.28125" style="1" bestFit="1" customWidth="1"/>
    <col min="9" max="9" width="7.140625" style="1" bestFit="1" customWidth="1"/>
    <col min="10" max="10" width="9.00390625" style="1" bestFit="1" customWidth="1"/>
    <col min="11" max="11" width="11.28125" style="1" bestFit="1" customWidth="1"/>
    <col min="12" max="12" width="10.140625" style="1" bestFit="1" customWidth="1"/>
    <col min="13" max="13" width="11.7109375" style="1" bestFit="1" customWidth="1"/>
    <col min="14" max="14" width="11.140625" style="1" bestFit="1" customWidth="1"/>
    <col min="15" max="15" width="12.8515625" style="1" bestFit="1" customWidth="1"/>
    <col min="16" max="16" width="15.28125" style="1" bestFit="1" customWidth="1"/>
    <col min="17" max="26" width="9.140625" style="14" customWidth="1"/>
    <col min="27" max="16384" width="9.140625" style="1" customWidth="1"/>
  </cols>
  <sheetData>
    <row r="1" s="14" customFormat="1" ht="12.75"/>
    <row r="2" spans="2:16" ht="21.75" customHeight="1">
      <c r="B2" s="29"/>
      <c r="C2" s="28" t="s">
        <v>0</v>
      </c>
      <c r="D2" s="28" t="s">
        <v>1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6</v>
      </c>
      <c r="J2" s="28" t="s">
        <v>7</v>
      </c>
      <c r="K2" s="28" t="s">
        <v>8</v>
      </c>
      <c r="L2" s="28" t="s">
        <v>9</v>
      </c>
      <c r="M2" s="28" t="s">
        <v>10</v>
      </c>
      <c r="N2" s="28" t="s">
        <v>11</v>
      </c>
      <c r="O2" s="28" t="s">
        <v>12</v>
      </c>
      <c r="P2" s="28" t="s">
        <v>13</v>
      </c>
    </row>
    <row r="3" spans="1:36" s="4" customFormat="1" ht="17.25" customHeight="1">
      <c r="A3" s="78"/>
      <c r="B3" s="30" t="s">
        <v>38</v>
      </c>
      <c r="C3" s="85">
        <f>C5+C17+C21+C26+C41</f>
        <v>0</v>
      </c>
      <c r="D3" s="85">
        <f>D5+D17+D21+D26+D41</f>
        <v>0</v>
      </c>
      <c r="E3" s="85">
        <f>E5+E17+E21+E26+E41</f>
        <v>0</v>
      </c>
      <c r="F3" s="85">
        <f>F5+F17+F21+F26+F41</f>
        <v>0</v>
      </c>
      <c r="G3" s="85">
        <f>G5+G17+G21+G26+G41</f>
        <v>0</v>
      </c>
      <c r="H3" s="85">
        <f>H5+H17+H21+H26+H41</f>
        <v>0</v>
      </c>
      <c r="I3" s="85">
        <f>I5+I17+I21+I25+I41</f>
        <v>0</v>
      </c>
      <c r="J3" s="85">
        <f>J5+J17+J21+J26+J41</f>
        <v>0</v>
      </c>
      <c r="K3" s="85">
        <f>K5+K17+K20+K25+K41</f>
        <v>0</v>
      </c>
      <c r="L3" s="85">
        <f>L5+L17+L20+L25+L41</f>
        <v>0</v>
      </c>
      <c r="M3" s="85">
        <f>M5+M17+M20+M25+M41</f>
        <v>0</v>
      </c>
      <c r="N3" s="85">
        <f>N5+N17+N20+N25+N41</f>
        <v>0</v>
      </c>
      <c r="O3" s="86">
        <f>SUM(C3:N3)</f>
        <v>0</v>
      </c>
      <c r="P3" s="86">
        <f>AVERAGE(C3:N3)</f>
        <v>0</v>
      </c>
      <c r="Q3" s="15"/>
      <c r="R3" s="16"/>
      <c r="S3" s="16"/>
      <c r="T3" s="16"/>
      <c r="U3" s="16"/>
      <c r="V3" s="16"/>
      <c r="W3" s="15"/>
      <c r="X3" s="15"/>
      <c r="Y3" s="17"/>
      <c r="Z3" s="17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4" customFormat="1" ht="8.25" customHeight="1">
      <c r="A4" s="78"/>
      <c r="B4" s="30"/>
      <c r="C4" s="23"/>
      <c r="D4" s="24"/>
      <c r="E4" s="23"/>
      <c r="F4" s="24"/>
      <c r="G4" s="23"/>
      <c r="H4" s="24"/>
      <c r="I4" s="23"/>
      <c r="J4" s="25"/>
      <c r="K4" s="26"/>
      <c r="L4" s="27"/>
      <c r="M4" s="26"/>
      <c r="N4" s="27"/>
      <c r="O4" s="87"/>
      <c r="P4" s="13"/>
      <c r="Q4" s="15"/>
      <c r="R4" s="16"/>
      <c r="S4" s="16"/>
      <c r="T4" s="16"/>
      <c r="U4" s="16"/>
      <c r="V4" s="16"/>
      <c r="W4" s="15"/>
      <c r="X4" s="15"/>
      <c r="Y4" s="17"/>
      <c r="Z4" s="17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4" customFormat="1" ht="12.75">
      <c r="A5" s="78"/>
      <c r="B5" s="45" t="s">
        <v>14</v>
      </c>
      <c r="C5" s="39">
        <f>SUM(C6:C14)</f>
        <v>0</v>
      </c>
      <c r="D5" s="39">
        <f>SUM(D6:D14)</f>
        <v>0</v>
      </c>
      <c r="E5" s="39">
        <f>SUM(E6:E14)</f>
        <v>0</v>
      </c>
      <c r="F5" s="39">
        <f>SUM(F6:F14)</f>
        <v>0</v>
      </c>
      <c r="G5" s="39">
        <f aca="true" t="shared" si="0" ref="G5:N5">SUM(G6:G14)</f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39">
        <f t="shared" si="0"/>
        <v>0</v>
      </c>
      <c r="O5" s="41">
        <f>SUM(C5:N5)</f>
        <v>0</v>
      </c>
      <c r="P5" s="41">
        <f>AVERAGE(C5:N5)</f>
        <v>0</v>
      </c>
      <c r="Q5" s="15"/>
      <c r="R5" s="16"/>
      <c r="S5" s="16"/>
      <c r="T5" s="16"/>
      <c r="U5" s="16"/>
      <c r="V5" s="16"/>
      <c r="W5" s="15"/>
      <c r="X5" s="15"/>
      <c r="Y5" s="17"/>
      <c r="Z5" s="17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4" customFormat="1" ht="12.75">
      <c r="A6" s="78"/>
      <c r="B6" s="31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88">
        <f>SUM(C6:N6)</f>
        <v>0</v>
      </c>
      <c r="P6" s="71"/>
      <c r="Q6" s="16"/>
      <c r="R6" s="16"/>
      <c r="S6" s="16"/>
      <c r="T6" s="16"/>
      <c r="U6" s="16"/>
      <c r="V6" s="16"/>
      <c r="W6" s="15"/>
      <c r="X6" s="15"/>
      <c r="Y6" s="17"/>
      <c r="Z6" s="17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2.75">
      <c r="A7" s="78"/>
      <c r="B7" s="31" t="s">
        <v>16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88">
        <f>SUM(C7:N7)</f>
        <v>0</v>
      </c>
      <c r="P7" s="71"/>
      <c r="Q7" s="16"/>
      <c r="R7" s="16"/>
      <c r="S7" s="16"/>
      <c r="T7" s="16"/>
      <c r="U7" s="16"/>
      <c r="V7" s="16"/>
      <c r="W7" s="15"/>
      <c r="X7" s="15"/>
      <c r="Y7" s="17"/>
      <c r="Z7" s="17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ht="12.75">
      <c r="A8" s="78"/>
      <c r="B8" s="35" t="s">
        <v>17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88">
        <f aca="true" t="shared" si="1" ref="O8:O14">SUM(C8:N8)</f>
        <v>0</v>
      </c>
      <c r="P8" s="71"/>
      <c r="Q8" s="16"/>
      <c r="R8" s="16"/>
      <c r="S8" s="16"/>
      <c r="T8" s="16"/>
      <c r="U8" s="16"/>
      <c r="V8" s="16"/>
      <c r="W8" s="15"/>
      <c r="X8" s="15"/>
      <c r="Y8" s="17"/>
      <c r="Z8" s="17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4" customFormat="1" ht="12.75">
      <c r="A9" s="78"/>
      <c r="B9" s="31" t="s">
        <v>18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6"/>
      <c r="N9" s="36"/>
      <c r="O9" s="88">
        <f t="shared" si="1"/>
        <v>0</v>
      </c>
      <c r="P9" s="71"/>
      <c r="Q9" s="16"/>
      <c r="R9" s="16"/>
      <c r="S9" s="16"/>
      <c r="T9" s="16"/>
      <c r="U9" s="16"/>
      <c r="V9" s="16"/>
      <c r="W9" s="15"/>
      <c r="X9" s="15"/>
      <c r="Y9" s="17"/>
      <c r="Z9" s="17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4" customFormat="1" ht="12.75">
      <c r="A10" s="78"/>
      <c r="B10" s="31" t="s">
        <v>19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88">
        <f t="shared" si="1"/>
        <v>0</v>
      </c>
      <c r="P10" s="71"/>
      <c r="Q10" s="16"/>
      <c r="R10" s="16"/>
      <c r="S10" s="16"/>
      <c r="T10" s="16"/>
      <c r="U10" s="16"/>
      <c r="V10" s="16"/>
      <c r="W10" s="15"/>
      <c r="X10" s="15"/>
      <c r="Y10" s="17"/>
      <c r="Z10" s="17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4" customFormat="1" ht="12.75">
      <c r="A11" s="78"/>
      <c r="B11" s="31" t="s">
        <v>78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88">
        <f t="shared" si="1"/>
        <v>0</v>
      </c>
      <c r="P11" s="71"/>
      <c r="Q11" s="16"/>
      <c r="R11" s="16"/>
      <c r="S11" s="16"/>
      <c r="T11" s="16"/>
      <c r="U11" s="16"/>
      <c r="V11" s="16"/>
      <c r="W11" s="15"/>
      <c r="X11" s="15"/>
      <c r="Y11" s="17"/>
      <c r="Z11" s="17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s="4" customFormat="1" ht="12.75">
      <c r="A12" s="78"/>
      <c r="B12" s="31" t="s">
        <v>65</v>
      </c>
      <c r="C12" s="37"/>
      <c r="D12" s="37"/>
      <c r="E12" s="37"/>
      <c r="F12" s="37"/>
      <c r="G12" s="37"/>
      <c r="H12" s="37"/>
      <c r="I12" s="37"/>
      <c r="J12" s="37"/>
      <c r="K12" s="37"/>
      <c r="L12" s="32"/>
      <c r="M12" s="32"/>
      <c r="N12" s="32"/>
      <c r="O12" s="88">
        <f t="shared" si="1"/>
        <v>0</v>
      </c>
      <c r="P12" s="71"/>
      <c r="Q12" s="16"/>
      <c r="R12" s="16"/>
      <c r="S12" s="16"/>
      <c r="T12" s="16"/>
      <c r="U12" s="16"/>
      <c r="V12" s="16"/>
      <c r="W12" s="15"/>
      <c r="X12" s="15"/>
      <c r="Y12" s="17"/>
      <c r="Z12" s="17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4" customFormat="1" ht="12.75">
      <c r="A13" s="78"/>
      <c r="B13" s="31" t="s">
        <v>73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88">
        <f t="shared" si="1"/>
        <v>0</v>
      </c>
      <c r="P13" s="71"/>
      <c r="Q13" s="16"/>
      <c r="R13" s="16"/>
      <c r="S13" s="16"/>
      <c r="T13" s="16"/>
      <c r="U13" s="16"/>
      <c r="V13" s="16"/>
      <c r="W13" s="15"/>
      <c r="X13" s="15"/>
      <c r="Y13" s="17"/>
      <c r="Z13" s="17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4" customFormat="1" ht="12.75">
      <c r="A14" s="78"/>
      <c r="B14" s="31" t="s">
        <v>21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88">
        <f t="shared" si="1"/>
        <v>0</v>
      </c>
      <c r="P14" s="71"/>
      <c r="Q14" s="16"/>
      <c r="R14" s="16"/>
      <c r="S14" s="16"/>
      <c r="T14" s="16"/>
      <c r="U14" s="16"/>
      <c r="V14" s="16"/>
      <c r="W14" s="15"/>
      <c r="X14" s="15"/>
      <c r="Y14" s="17"/>
      <c r="Z14" s="17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>
      <c r="A15" s="78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88"/>
      <c r="P15" s="71"/>
      <c r="Q15" s="16"/>
      <c r="R15" s="16"/>
      <c r="S15" s="16"/>
      <c r="T15" s="16"/>
      <c r="U15" s="16"/>
      <c r="V15" s="16"/>
      <c r="W15" s="15"/>
      <c r="X15" s="15"/>
      <c r="Y15" s="17"/>
      <c r="Z15" s="17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>
      <c r="A16" s="78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88"/>
      <c r="P16" s="34"/>
      <c r="Q16" s="16"/>
      <c r="R16" s="16"/>
      <c r="S16" s="16"/>
      <c r="T16" s="16"/>
      <c r="U16" s="16"/>
      <c r="V16" s="16"/>
      <c r="W16" s="15"/>
      <c r="X16" s="15"/>
      <c r="Y16" s="17"/>
      <c r="Z16" s="17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7" customFormat="1" ht="12.75">
      <c r="A17" s="78"/>
      <c r="B17" s="38" t="s">
        <v>22</v>
      </c>
      <c r="C17" s="55">
        <f>SUM(C18:C19)</f>
        <v>0</v>
      </c>
      <c r="D17" s="55">
        <f aca="true" t="shared" si="2" ref="D17:N17">SUM(D18:D19)</f>
        <v>0</v>
      </c>
      <c r="E17" s="55">
        <f t="shared" si="2"/>
        <v>0</v>
      </c>
      <c r="F17" s="55">
        <f t="shared" si="2"/>
        <v>0</v>
      </c>
      <c r="G17" s="55">
        <f t="shared" si="2"/>
        <v>0</v>
      </c>
      <c r="H17" s="55">
        <f t="shared" si="2"/>
        <v>0</v>
      </c>
      <c r="I17" s="55">
        <f t="shared" si="2"/>
        <v>0</v>
      </c>
      <c r="J17" s="55">
        <f t="shared" si="2"/>
        <v>0</v>
      </c>
      <c r="K17" s="55">
        <f t="shared" si="2"/>
        <v>0</v>
      </c>
      <c r="L17" s="55">
        <f t="shared" si="2"/>
        <v>0</v>
      </c>
      <c r="M17" s="55">
        <f t="shared" si="2"/>
        <v>0</v>
      </c>
      <c r="N17" s="55">
        <f t="shared" si="2"/>
        <v>0</v>
      </c>
      <c r="O17" s="41">
        <f>SUM(C17:N17)</f>
        <v>0</v>
      </c>
      <c r="P17" s="56">
        <f>AVERAGE(C17:N17)</f>
        <v>0</v>
      </c>
      <c r="Q17" s="15"/>
      <c r="R17" s="16"/>
      <c r="S17" s="16"/>
      <c r="T17" s="16"/>
      <c r="U17" s="16"/>
      <c r="V17" s="16"/>
      <c r="W17" s="15"/>
      <c r="X17" s="15"/>
      <c r="Y17" s="17"/>
      <c r="Z17" s="17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7" customFormat="1" ht="12.75">
      <c r="A18" s="78"/>
      <c r="B18" s="35" t="s">
        <v>20</v>
      </c>
      <c r="C18" s="37">
        <v>0</v>
      </c>
      <c r="D18" s="37">
        <v>0</v>
      </c>
      <c r="E18" s="37"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88">
        <f>SUM(C18:N18)</f>
        <v>0</v>
      </c>
      <c r="P18" s="71"/>
      <c r="Q18" s="15"/>
      <c r="R18" s="16"/>
      <c r="S18" s="16"/>
      <c r="T18" s="16"/>
      <c r="U18" s="16"/>
      <c r="V18" s="16"/>
      <c r="W18" s="15"/>
      <c r="X18" s="15"/>
      <c r="Y18" s="17"/>
      <c r="Z18" s="17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7" customFormat="1" ht="12.75">
      <c r="A19" s="78"/>
      <c r="B19" s="35" t="s">
        <v>83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88">
        <f>SUM(C19:N19)</f>
        <v>0</v>
      </c>
      <c r="P19" s="71"/>
      <c r="Q19" s="15"/>
      <c r="R19" s="16"/>
      <c r="S19" s="16"/>
      <c r="T19" s="16"/>
      <c r="U19" s="16"/>
      <c r="V19" s="16"/>
      <c r="W19" s="15"/>
      <c r="X19" s="15"/>
      <c r="Y19" s="17"/>
      <c r="Z19" s="17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4" customFormat="1" ht="12.75">
      <c r="A20" s="78"/>
      <c r="B20" s="35"/>
      <c r="C20" s="62"/>
      <c r="D20" s="62"/>
      <c r="E20" s="62"/>
      <c r="F20" s="62"/>
      <c r="G20" s="62"/>
      <c r="H20" s="62"/>
      <c r="I20" s="62"/>
      <c r="J20" s="34"/>
      <c r="K20" s="34"/>
      <c r="L20" s="34"/>
      <c r="M20" s="34"/>
      <c r="N20" s="34"/>
      <c r="P20" s="62"/>
      <c r="Q20" s="15"/>
      <c r="R20" s="16"/>
      <c r="S20" s="16"/>
      <c r="T20" s="16"/>
      <c r="U20" s="16"/>
      <c r="V20" s="16"/>
      <c r="W20" s="15"/>
      <c r="X20" s="15"/>
      <c r="Y20" s="17"/>
      <c r="Z20" s="17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>
      <c r="A21" s="78"/>
      <c r="B21" s="82" t="s">
        <v>23</v>
      </c>
      <c r="C21" s="39">
        <f>C22+C23</f>
        <v>0</v>
      </c>
      <c r="D21" s="39">
        <f>D22+D23</f>
        <v>0</v>
      </c>
      <c r="E21" s="39">
        <f aca="true" t="shared" si="3" ref="E21:M21">E22+E23</f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  <c r="M21" s="39">
        <f t="shared" si="3"/>
        <v>0</v>
      </c>
      <c r="N21" s="39"/>
      <c r="O21" s="41">
        <f>SUM(C21:N21)</f>
        <v>0</v>
      </c>
      <c r="P21" s="41">
        <f>AVERAGE(C21:N21)</f>
        <v>0</v>
      </c>
      <c r="Q21" s="16"/>
      <c r="R21" s="16"/>
      <c r="S21" s="16"/>
      <c r="T21" s="16"/>
      <c r="U21" s="16"/>
      <c r="V21" s="16"/>
      <c r="W21" s="16"/>
      <c r="X21" s="16"/>
      <c r="Y21" s="17"/>
      <c r="Z21" s="17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>
      <c r="A22" s="78"/>
      <c r="B22" s="81" t="s">
        <v>24</v>
      </c>
      <c r="C22" s="42"/>
      <c r="D22" s="42"/>
      <c r="E22" s="42"/>
      <c r="F22" s="42"/>
      <c r="G22" s="42"/>
      <c r="H22" s="42"/>
      <c r="I22" s="42"/>
      <c r="J22" s="32"/>
      <c r="K22" s="32"/>
      <c r="L22" s="32"/>
      <c r="M22" s="32"/>
      <c r="N22" s="32"/>
      <c r="O22" s="88">
        <f>SUM(C22:N22)</f>
        <v>0</v>
      </c>
      <c r="P22" s="71"/>
      <c r="Q22" s="16"/>
      <c r="R22" s="16"/>
      <c r="S22" s="16"/>
      <c r="T22" s="16"/>
      <c r="U22" s="16"/>
      <c r="V22" s="16"/>
      <c r="W22" s="16"/>
      <c r="X22" s="16"/>
      <c r="Y22" s="17"/>
      <c r="Z22" s="17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>
      <c r="A23" s="78"/>
      <c r="B23" s="81" t="s">
        <v>25</v>
      </c>
      <c r="C23" s="44"/>
      <c r="D23" s="42"/>
      <c r="E23" s="42"/>
      <c r="F23" s="43"/>
      <c r="G23" s="32"/>
      <c r="H23" s="32"/>
      <c r="I23" s="32"/>
      <c r="J23" s="32"/>
      <c r="K23" s="32"/>
      <c r="L23" s="32"/>
      <c r="M23" s="32"/>
      <c r="N23" s="32"/>
      <c r="O23" s="88">
        <f>SUM(C23:N23)</f>
        <v>0</v>
      </c>
      <c r="P23" s="71"/>
      <c r="Q23" s="16"/>
      <c r="R23" s="16"/>
      <c r="S23" s="16"/>
      <c r="T23" s="16"/>
      <c r="U23" s="16"/>
      <c r="V23" s="16"/>
      <c r="W23" s="16"/>
      <c r="X23" s="16"/>
      <c r="Y23" s="17"/>
      <c r="Z23" s="17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>
      <c r="A24" s="78"/>
      <c r="B24" s="81"/>
      <c r="C24" s="44"/>
      <c r="D24" s="42"/>
      <c r="E24" s="42"/>
      <c r="F24" s="43"/>
      <c r="G24" s="32"/>
      <c r="H24" s="32"/>
      <c r="I24" s="32"/>
      <c r="J24" s="32"/>
      <c r="K24" s="32"/>
      <c r="L24" s="32"/>
      <c r="M24" s="32"/>
      <c r="N24" s="32"/>
      <c r="O24" s="88"/>
      <c r="P24" s="71"/>
      <c r="Q24" s="16"/>
      <c r="R24" s="16"/>
      <c r="S24" s="16"/>
      <c r="T24" s="16"/>
      <c r="U24" s="16"/>
      <c r="V24" s="16"/>
      <c r="W24" s="16"/>
      <c r="X24" s="16"/>
      <c r="Y24" s="17"/>
      <c r="Z24" s="17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>
      <c r="A25" s="78"/>
      <c r="B25" s="81"/>
      <c r="C25" s="58"/>
      <c r="D25" s="58"/>
      <c r="E25" s="58"/>
      <c r="F25" s="58"/>
      <c r="G25" s="58"/>
      <c r="H25" s="58"/>
      <c r="I25" s="47"/>
      <c r="J25" s="47"/>
      <c r="K25" s="47"/>
      <c r="L25" s="47"/>
      <c r="M25" s="47"/>
      <c r="N25" s="47"/>
      <c r="O25" s="58"/>
      <c r="P25" s="58"/>
      <c r="Q25" s="15"/>
      <c r="R25" s="16"/>
      <c r="S25" s="16"/>
      <c r="T25" s="16"/>
      <c r="U25" s="16"/>
      <c r="V25" s="16"/>
      <c r="W25" s="15"/>
      <c r="X25" s="15"/>
      <c r="Y25" s="17"/>
      <c r="Z25" s="17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>
      <c r="A26" s="78"/>
      <c r="B26" s="79" t="s">
        <v>26</v>
      </c>
      <c r="C26" s="39">
        <f>SUM(C27:C40)</f>
        <v>0</v>
      </c>
      <c r="D26" s="39">
        <f aca="true" t="shared" si="4" ref="D26:N26">SUM(D27:D40)</f>
        <v>0</v>
      </c>
      <c r="E26" s="39">
        <f t="shared" si="4"/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4"/>
        <v>0</v>
      </c>
      <c r="J26" s="39">
        <f t="shared" si="4"/>
        <v>0</v>
      </c>
      <c r="K26" s="39">
        <f t="shared" si="4"/>
        <v>0</v>
      </c>
      <c r="L26" s="39">
        <f t="shared" si="4"/>
        <v>0</v>
      </c>
      <c r="M26" s="39">
        <f t="shared" si="4"/>
        <v>0</v>
      </c>
      <c r="N26" s="39">
        <f t="shared" si="4"/>
        <v>0</v>
      </c>
      <c r="O26" s="41">
        <f>SUM(C26:N26)</f>
        <v>0</v>
      </c>
      <c r="P26" s="41">
        <f>AVERAGE(C26:N26)</f>
        <v>0</v>
      </c>
      <c r="Q26" s="16"/>
      <c r="R26" s="16"/>
      <c r="S26" s="16"/>
      <c r="T26" s="16"/>
      <c r="U26" s="16"/>
      <c r="V26" s="16"/>
      <c r="W26" s="15"/>
      <c r="X26" s="15"/>
      <c r="Y26" s="17"/>
      <c r="Z26" s="17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>
      <c r="A27" s="78"/>
      <c r="B27" s="81" t="s">
        <v>35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88">
        <f aca="true" t="shared" si="5" ref="O27:O38">SUM(C27:N27)</f>
        <v>0</v>
      </c>
      <c r="P27" s="71"/>
      <c r="Q27" s="16"/>
      <c r="R27" s="16"/>
      <c r="S27" s="16"/>
      <c r="T27" s="16"/>
      <c r="U27" s="16"/>
      <c r="V27" s="16"/>
      <c r="W27" s="15"/>
      <c r="X27" s="15"/>
      <c r="Y27" s="17"/>
      <c r="Z27" s="17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>
      <c r="A28" s="78"/>
      <c r="B28" s="81" t="s">
        <v>33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88">
        <f t="shared" si="5"/>
        <v>0</v>
      </c>
      <c r="P28" s="71"/>
      <c r="Q28" s="16"/>
      <c r="R28" s="16"/>
      <c r="S28" s="16"/>
      <c r="T28" s="16"/>
      <c r="U28" s="16"/>
      <c r="V28" s="16"/>
      <c r="W28" s="15"/>
      <c r="X28" s="15"/>
      <c r="Y28" s="17"/>
      <c r="Z28" s="17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4" customFormat="1" ht="12.75">
      <c r="A29" s="78"/>
      <c r="B29" s="81" t="s">
        <v>32</v>
      </c>
      <c r="C29" s="32"/>
      <c r="D29" s="32"/>
      <c r="E29" s="32"/>
      <c r="F29" s="32"/>
      <c r="G29" s="32"/>
      <c r="H29" s="32"/>
      <c r="J29" s="32"/>
      <c r="K29" s="32"/>
      <c r="L29" s="32"/>
      <c r="M29" s="32"/>
      <c r="N29" s="32"/>
      <c r="O29" s="88">
        <f t="shared" si="5"/>
        <v>0</v>
      </c>
      <c r="P29" s="71"/>
      <c r="Q29" s="16"/>
      <c r="R29" s="16"/>
      <c r="S29" s="16"/>
      <c r="T29" s="16"/>
      <c r="U29" s="16"/>
      <c r="V29" s="16"/>
      <c r="W29" s="15"/>
      <c r="X29" s="15"/>
      <c r="Y29" s="17"/>
      <c r="Z29" s="17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s="4" customFormat="1" ht="12.75">
      <c r="A30" s="78"/>
      <c r="B30" s="81" t="s">
        <v>34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88">
        <f t="shared" si="5"/>
        <v>0</v>
      </c>
      <c r="P30" s="71"/>
      <c r="Q30" s="16"/>
      <c r="R30" s="16"/>
      <c r="S30" s="16"/>
      <c r="T30" s="16"/>
      <c r="U30" s="16"/>
      <c r="V30" s="16"/>
      <c r="W30" s="15"/>
      <c r="X30" s="15"/>
      <c r="Y30" s="17"/>
      <c r="Z30" s="17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4" customFormat="1" ht="12.75">
      <c r="A31" s="78"/>
      <c r="B31" s="81" t="s">
        <v>27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88">
        <f t="shared" si="5"/>
        <v>0</v>
      </c>
      <c r="P31" s="71"/>
      <c r="Q31" s="16"/>
      <c r="R31" s="16"/>
      <c r="S31" s="16"/>
      <c r="T31" s="16"/>
      <c r="U31" s="16"/>
      <c r="V31" s="16"/>
      <c r="W31" s="15"/>
      <c r="X31" s="15"/>
      <c r="Y31" s="17"/>
      <c r="Z31" s="17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4" customFormat="1" ht="12.75">
      <c r="A32" s="78"/>
      <c r="B32" s="80" t="s">
        <v>28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32"/>
      <c r="O32" s="88">
        <f t="shared" si="5"/>
        <v>0</v>
      </c>
      <c r="P32" s="71"/>
      <c r="Q32" s="16"/>
      <c r="R32" s="16"/>
      <c r="S32" s="16"/>
      <c r="T32" s="16"/>
      <c r="U32" s="16"/>
      <c r="V32" s="16"/>
      <c r="W32" s="15"/>
      <c r="X32" s="15"/>
      <c r="Y32" s="17"/>
      <c r="Z32" s="17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4" customFormat="1" ht="12.75">
      <c r="A33" s="78"/>
      <c r="B33" s="81" t="s">
        <v>29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88">
        <f t="shared" si="5"/>
        <v>0</v>
      </c>
      <c r="P33" s="71"/>
      <c r="Q33" s="16"/>
      <c r="R33" s="16"/>
      <c r="S33" s="16"/>
      <c r="T33" s="16"/>
      <c r="U33" s="16"/>
      <c r="V33" s="16"/>
      <c r="W33" s="15"/>
      <c r="X33" s="15"/>
      <c r="Y33" s="17"/>
      <c r="Z33" s="17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s="4" customFormat="1" ht="12.75">
      <c r="A34" s="78"/>
      <c r="B34" s="80" t="s">
        <v>36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88">
        <f t="shared" si="5"/>
        <v>0</v>
      </c>
      <c r="P34" s="71"/>
      <c r="Q34" s="16"/>
      <c r="R34" s="16"/>
      <c r="S34" s="16"/>
      <c r="T34" s="16"/>
      <c r="U34" s="16"/>
      <c r="V34" s="16"/>
      <c r="W34" s="15"/>
      <c r="X34" s="15"/>
      <c r="Y34" s="17"/>
      <c r="Z34" s="17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4" customFormat="1" ht="12.75">
      <c r="A35" s="78"/>
      <c r="B35" s="80" t="s">
        <v>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88">
        <f t="shared" si="5"/>
        <v>0</v>
      </c>
      <c r="P35" s="71"/>
      <c r="Q35" s="16"/>
      <c r="R35" s="16"/>
      <c r="S35" s="16"/>
      <c r="T35" s="16"/>
      <c r="U35" s="16"/>
      <c r="V35" s="16"/>
      <c r="W35" s="15"/>
      <c r="X35" s="15"/>
      <c r="Y35" s="17"/>
      <c r="Z35" s="17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4" customFormat="1" ht="12.75">
      <c r="A36" s="78"/>
      <c r="B36" s="80" t="s">
        <v>77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88">
        <f t="shared" si="5"/>
        <v>0</v>
      </c>
      <c r="P36" s="71"/>
      <c r="Q36" s="16"/>
      <c r="R36" s="16"/>
      <c r="S36" s="16"/>
      <c r="T36" s="16"/>
      <c r="U36" s="16"/>
      <c r="V36" s="16"/>
      <c r="W36" s="15"/>
      <c r="X36" s="15"/>
      <c r="Y36" s="17"/>
      <c r="Z36" s="17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s="4" customFormat="1" ht="12.75">
      <c r="A37" s="78"/>
      <c r="B37" s="80" t="s">
        <v>80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88">
        <f t="shared" si="5"/>
        <v>0</v>
      </c>
      <c r="P37" s="71"/>
      <c r="Q37" s="16"/>
      <c r="R37" s="16"/>
      <c r="S37" s="16"/>
      <c r="T37" s="16"/>
      <c r="U37" s="16"/>
      <c r="V37" s="16"/>
      <c r="W37" s="15"/>
      <c r="X37" s="15"/>
      <c r="Y37" s="17"/>
      <c r="Z37" s="17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4" customFormat="1" ht="12.75">
      <c r="A38" s="78"/>
      <c r="B38" s="80" t="s">
        <v>84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/>
      <c r="J38" s="32"/>
      <c r="K38" s="32"/>
      <c r="L38" s="32"/>
      <c r="M38" s="32"/>
      <c r="N38" s="32"/>
      <c r="O38" s="88">
        <f t="shared" si="5"/>
        <v>0</v>
      </c>
      <c r="P38" s="71"/>
      <c r="Q38" s="16"/>
      <c r="R38" s="16"/>
      <c r="S38" s="16"/>
      <c r="T38" s="16"/>
      <c r="U38" s="16"/>
      <c r="V38" s="16"/>
      <c r="W38" s="15"/>
      <c r="X38" s="15"/>
      <c r="Y38" s="17"/>
      <c r="Z38" s="17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4" customFormat="1" ht="12.75">
      <c r="A39" s="78"/>
      <c r="B39" s="8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88"/>
      <c r="P39" s="71"/>
      <c r="Q39" s="16"/>
      <c r="R39" s="16"/>
      <c r="S39" s="16"/>
      <c r="T39" s="16"/>
      <c r="U39" s="16"/>
      <c r="V39" s="16"/>
      <c r="W39" s="15"/>
      <c r="X39" s="15"/>
      <c r="Y39" s="17"/>
      <c r="Z39" s="17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9" customFormat="1" ht="12.75">
      <c r="A40" s="78"/>
      <c r="B40" s="80"/>
      <c r="C40" s="65"/>
      <c r="D40" s="65"/>
      <c r="E40" s="65"/>
      <c r="F40" s="65"/>
      <c r="G40" s="65"/>
      <c r="H40" s="65"/>
      <c r="I40" s="67"/>
      <c r="J40" s="65"/>
      <c r="K40" s="65"/>
      <c r="L40" s="65"/>
      <c r="M40" s="65"/>
      <c r="N40" s="65"/>
      <c r="O40" s="65"/>
      <c r="P40" s="65"/>
      <c r="Q40" s="63"/>
      <c r="R40" s="64"/>
      <c r="S40" s="64"/>
      <c r="T40" s="64"/>
      <c r="U40" s="64"/>
      <c r="V40" s="64"/>
      <c r="W40" s="63"/>
      <c r="X40" s="61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1:36" s="4" customFormat="1" ht="12.75">
      <c r="A41" s="78"/>
      <c r="B41" s="79" t="s">
        <v>31</v>
      </c>
      <c r="C41" s="39">
        <f>SUM(C42:C52)</f>
        <v>0</v>
      </c>
      <c r="D41" s="39">
        <f aca="true" t="shared" si="6" ref="D41:M41">SUM(D42:D52)</f>
        <v>0</v>
      </c>
      <c r="E41" s="39">
        <f t="shared" si="6"/>
        <v>0</v>
      </c>
      <c r="F41" s="39">
        <f t="shared" si="6"/>
        <v>0</v>
      </c>
      <c r="G41" s="39">
        <f t="shared" si="6"/>
        <v>0</v>
      </c>
      <c r="H41" s="39">
        <f t="shared" si="6"/>
        <v>0</v>
      </c>
      <c r="I41" s="39">
        <f t="shared" si="6"/>
        <v>0</v>
      </c>
      <c r="J41" s="39">
        <f t="shared" si="6"/>
        <v>0</v>
      </c>
      <c r="K41" s="39">
        <f t="shared" si="6"/>
        <v>0</v>
      </c>
      <c r="L41" s="39">
        <f t="shared" si="6"/>
        <v>0</v>
      </c>
      <c r="M41" s="39">
        <f t="shared" si="6"/>
        <v>0</v>
      </c>
      <c r="N41" s="39">
        <f>SUM(N42:N52)</f>
        <v>0</v>
      </c>
      <c r="O41" s="41">
        <f>SUM(C41:N41)</f>
        <v>0</v>
      </c>
      <c r="P41" s="41">
        <f>AVERAGE(C41:N41)</f>
        <v>0</v>
      </c>
      <c r="Q41" s="16"/>
      <c r="R41" s="16"/>
      <c r="S41" s="16"/>
      <c r="T41" s="16"/>
      <c r="U41" s="16"/>
      <c r="V41" s="16"/>
      <c r="W41" s="15"/>
      <c r="X41" s="15"/>
      <c r="Y41" s="17"/>
      <c r="Z41" s="17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s="4" customFormat="1" ht="12.75">
      <c r="A42" s="78"/>
      <c r="B42" s="81" t="s">
        <v>37</v>
      </c>
      <c r="C42" s="34"/>
      <c r="D42" s="34"/>
      <c r="E42" s="34"/>
      <c r="F42" s="34"/>
      <c r="G42" s="34"/>
      <c r="H42" s="34"/>
      <c r="I42" s="32"/>
      <c r="J42" s="34"/>
      <c r="K42" s="34"/>
      <c r="L42" s="34"/>
      <c r="M42" s="34"/>
      <c r="N42" s="34"/>
      <c r="O42" s="68">
        <f>SUM(C42:N42)</f>
        <v>0</v>
      </c>
      <c r="P42" s="71"/>
      <c r="Q42" s="16"/>
      <c r="R42" s="16"/>
      <c r="S42" s="16"/>
      <c r="T42" s="16"/>
      <c r="U42" s="16"/>
      <c r="V42" s="16"/>
      <c r="W42" s="15"/>
      <c r="X42" s="15"/>
      <c r="Y42" s="17"/>
      <c r="Z42" s="17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26" s="3" customFormat="1" ht="12.75">
      <c r="A43" s="17"/>
      <c r="B43" s="81" t="s">
        <v>81</v>
      </c>
      <c r="C43" s="57"/>
      <c r="D43" s="57"/>
      <c r="E43" s="57"/>
      <c r="F43" s="57"/>
      <c r="G43" s="57"/>
      <c r="H43" s="34"/>
      <c r="I43" s="32"/>
      <c r="J43" s="34"/>
      <c r="K43" s="34"/>
      <c r="L43" s="34"/>
      <c r="M43" s="32"/>
      <c r="N43" s="34"/>
      <c r="O43" s="68">
        <f>SUM(H43:N43)</f>
        <v>0</v>
      </c>
      <c r="P43" s="71"/>
      <c r="Q43" s="16"/>
      <c r="R43" s="16"/>
      <c r="S43" s="16"/>
      <c r="T43" s="16"/>
      <c r="U43" s="16"/>
      <c r="V43" s="16"/>
      <c r="W43" s="15"/>
      <c r="X43" s="15"/>
      <c r="Y43" s="17"/>
      <c r="Z43" s="17"/>
    </row>
    <row r="44" spans="2:16" ht="12.75">
      <c r="B44" s="80" t="s">
        <v>30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68">
        <f aca="true" t="shared" si="7" ref="O44:O51">SUM(C44:N44)</f>
        <v>0</v>
      </c>
      <c r="P44" s="71"/>
    </row>
    <row r="45" spans="2:16" ht="12.75">
      <c r="B45" s="83" t="s">
        <v>70</v>
      </c>
      <c r="C45" s="49"/>
      <c r="D45" s="49"/>
      <c r="E45" s="49"/>
      <c r="F45" s="49"/>
      <c r="G45" s="49"/>
      <c r="H45" s="49"/>
      <c r="I45" s="49"/>
      <c r="J45" s="49"/>
      <c r="K45" s="50"/>
      <c r="L45" s="50"/>
      <c r="M45" s="50"/>
      <c r="N45" s="50"/>
      <c r="O45" s="69">
        <f>SUM(C45:N45)</f>
        <v>0</v>
      </c>
      <c r="P45" s="72"/>
    </row>
    <row r="46" spans="2:16" ht="12.75">
      <c r="B46" s="83" t="s">
        <v>71</v>
      </c>
      <c r="C46" s="53"/>
      <c r="D46" s="53"/>
      <c r="E46" s="53"/>
      <c r="F46" s="53"/>
      <c r="G46" s="53"/>
      <c r="H46" s="53"/>
      <c r="I46" s="53"/>
      <c r="J46" s="53"/>
      <c r="K46" s="52"/>
      <c r="L46" s="52"/>
      <c r="M46" s="53"/>
      <c r="N46" s="53"/>
      <c r="O46" s="70">
        <f>SUM(C46:N46)</f>
        <v>0</v>
      </c>
      <c r="P46" s="77"/>
    </row>
    <row r="47" spans="2:16" ht="12.75">
      <c r="B47" s="83" t="s">
        <v>74</v>
      </c>
      <c r="C47" s="53"/>
      <c r="D47" s="53"/>
      <c r="E47" s="53"/>
      <c r="F47" s="53"/>
      <c r="G47" s="53"/>
      <c r="H47" s="53"/>
      <c r="I47" s="53"/>
      <c r="J47" s="53"/>
      <c r="K47" s="52"/>
      <c r="L47" s="53"/>
      <c r="M47" s="32"/>
      <c r="N47" s="52"/>
      <c r="O47" s="70">
        <f t="shared" si="7"/>
        <v>0</v>
      </c>
      <c r="P47" s="70"/>
    </row>
    <row r="48" spans="2:16" ht="12.75">
      <c r="B48" s="83" t="s">
        <v>75</v>
      </c>
      <c r="C48" s="53"/>
      <c r="D48" s="53"/>
      <c r="E48" s="53"/>
      <c r="F48" s="53"/>
      <c r="G48" s="53"/>
      <c r="H48" s="53"/>
      <c r="I48" s="53"/>
      <c r="J48" s="53"/>
      <c r="K48" s="52"/>
      <c r="L48" s="53"/>
      <c r="M48" s="32"/>
      <c r="N48" s="52"/>
      <c r="O48" s="70">
        <f t="shared" si="7"/>
        <v>0</v>
      </c>
      <c r="P48" s="70"/>
    </row>
    <row r="49" spans="2:16" ht="12.75">
      <c r="B49" s="83" t="s">
        <v>85</v>
      </c>
      <c r="C49" s="32"/>
      <c r="D49" s="32"/>
      <c r="E49" s="32"/>
      <c r="F49" s="32"/>
      <c r="G49" s="32"/>
      <c r="H49" s="32"/>
      <c r="I49" s="53"/>
      <c r="J49" s="32"/>
      <c r="K49" s="32"/>
      <c r="L49" s="32"/>
      <c r="M49" s="32"/>
      <c r="N49" s="52"/>
      <c r="O49" s="70">
        <f t="shared" si="7"/>
        <v>0</v>
      </c>
      <c r="P49" s="73"/>
    </row>
    <row r="50" spans="2:16" ht="12.75">
      <c r="B50" s="83" t="s">
        <v>79</v>
      </c>
      <c r="C50" s="32"/>
      <c r="D50" s="32"/>
      <c r="E50" s="53"/>
      <c r="F50" s="32"/>
      <c r="G50" s="53"/>
      <c r="H50" s="53"/>
      <c r="I50" s="53"/>
      <c r="J50" s="53"/>
      <c r="K50" s="32"/>
      <c r="L50" s="32"/>
      <c r="M50" s="32"/>
      <c r="N50" s="52"/>
      <c r="O50" s="70">
        <f t="shared" si="7"/>
        <v>0</v>
      </c>
      <c r="P50" s="70"/>
    </row>
    <row r="51" spans="2:16" ht="12.75">
      <c r="B51" s="84" t="s">
        <v>72</v>
      </c>
      <c r="C51" s="74"/>
      <c r="D51" s="74"/>
      <c r="E51" s="74"/>
      <c r="F51" s="74"/>
      <c r="G51" s="74"/>
      <c r="H51" s="74"/>
      <c r="I51" s="74"/>
      <c r="J51" s="75"/>
      <c r="K51" s="74"/>
      <c r="L51" s="53"/>
      <c r="M51" s="53"/>
      <c r="N51" s="53"/>
      <c r="O51" s="70">
        <f t="shared" si="7"/>
        <v>0</v>
      </c>
      <c r="P51" s="70"/>
    </row>
    <row r="52" spans="2:16" ht="12.75">
      <c r="B52" s="83" t="s">
        <v>86</v>
      </c>
      <c r="C52" s="32"/>
      <c r="D52" s="32"/>
      <c r="E52" s="53"/>
      <c r="F52" s="32"/>
      <c r="G52" s="53"/>
      <c r="H52" s="53"/>
      <c r="I52" s="53"/>
      <c r="J52" s="53"/>
      <c r="K52" s="76"/>
      <c r="L52" s="53"/>
      <c r="M52" s="53"/>
      <c r="N52" s="52"/>
      <c r="O52" s="77">
        <f>SUM(E52:N52)</f>
        <v>0</v>
      </c>
      <c r="P52" s="73"/>
    </row>
    <row r="53" spans="3:13" ht="12.75">
      <c r="C53" s="9"/>
      <c r="K53" s="66"/>
      <c r="M53" s="66"/>
    </row>
  </sheetData>
  <sheetProtection/>
  <printOptions/>
  <pageMargins left="0.511811024" right="0.511811024" top="0.787401575" bottom="0.787401575" header="0.31496062" footer="0.3149606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Chico</dc:creator>
  <cp:keywords/>
  <dc:description/>
  <cp:lastModifiedBy>JB</cp:lastModifiedBy>
  <dcterms:created xsi:type="dcterms:W3CDTF">2013-01-03T11:27:48Z</dcterms:created>
  <dcterms:modified xsi:type="dcterms:W3CDTF">2015-01-31T19:38:08Z</dcterms:modified>
  <cp:category/>
  <cp:version/>
  <cp:contentType/>
  <cp:contentStatus/>
</cp:coreProperties>
</file>